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ANNUAL CONST" sheetId="1" r:id="rId1"/>
    <sheet name="QTR CONST" sheetId="2" r:id="rId2"/>
  </sheets>
  <externalReferences>
    <externalReference r:id="rId5"/>
    <externalReference r:id="rId6"/>
  </externalReferences>
  <definedNames>
    <definedName name="_xlnm.Print_Area" localSheetId="0">'ANNUAL CONST'!$B$2:$U$55</definedName>
    <definedName name="_xlnm.Print_Area" localSheetId="1">'QTR CONST'!$A$1:$BT$27</definedName>
    <definedName name="_xlnm.Print_Area">'http://mospi.nic.in/Users\HS Chauhan\Desktop\DDG(TR)\New folder\Quarterly Estimates\01-03-11\Documents and Settings\Administrator\Desktop\GDp Q3\[GDP.xls]ANNUAL'!#REF!</definedName>
    <definedName name="PRINT_AREA_MI" localSheetId="0">'ANNUAL CONST'!#REF!</definedName>
    <definedName name="PRINT_AREA_MI">'[1]ANNUAL'!#REF!</definedName>
    <definedName name="_xlnm.Print_Titles" localSheetId="1">'QTR CONST'!$A:$A,'QTR CONST'!$4:$6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L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s16 file pad</t>
        </r>
      </text>
    </comment>
  </commentList>
</comments>
</file>

<file path=xl/sharedStrings.xml><?xml version="1.0" encoding="utf-8"?>
<sst xmlns="http://schemas.openxmlformats.org/spreadsheetml/2006/main" count="389" uniqueCount="180">
  <si>
    <t>industry</t>
  </si>
  <si>
    <t>2004-05</t>
  </si>
  <si>
    <t>2005-06</t>
  </si>
  <si>
    <t>2006-07</t>
  </si>
  <si>
    <t>2007-08</t>
  </si>
  <si>
    <t>2008-09</t>
  </si>
  <si>
    <t>2009-10</t>
  </si>
  <si>
    <t>Q1</t>
  </si>
  <si>
    <t>Q2</t>
  </si>
  <si>
    <t>Q3</t>
  </si>
  <si>
    <t>Q4</t>
  </si>
  <si>
    <t xml:space="preserve">  2. mining &amp; quarrying</t>
  </si>
  <si>
    <t xml:space="preserve">  3. manufacturing</t>
  </si>
  <si>
    <t xml:space="preserve">  5. construction</t>
  </si>
  <si>
    <t xml:space="preserve">  1. agriculture, forestry &amp; fishing</t>
  </si>
  <si>
    <t xml:space="preserve">  4. electricity, gas &amp; water supply</t>
  </si>
  <si>
    <t xml:space="preserve">  6. trade, hotels, transport &amp; communication</t>
  </si>
  <si>
    <t xml:space="preserve">  7. financing, insurance,real estate and business services</t>
  </si>
  <si>
    <t xml:space="preserve">  8. community, social &amp; personal services</t>
  </si>
  <si>
    <t xml:space="preserve">  9. GDP at factor cost</t>
  </si>
  <si>
    <t>10. Net indirect taxes</t>
  </si>
  <si>
    <t>2010-11</t>
  </si>
  <si>
    <t>GROWTH RATES</t>
  </si>
  <si>
    <t>05-06</t>
  </si>
  <si>
    <t>06-07</t>
  </si>
  <si>
    <t>07-08</t>
  </si>
  <si>
    <t>08-09</t>
  </si>
  <si>
    <t>09-10</t>
  </si>
  <si>
    <t>10-11</t>
  </si>
  <si>
    <t>1.  agriculture,forestry &amp; fishing</t>
  </si>
  <si>
    <t xml:space="preserve">     1.1 agriculture</t>
  </si>
  <si>
    <t xml:space="preserve">     1.2 forestry &amp; logging</t>
  </si>
  <si>
    <t xml:space="preserve">     1.3 fishing</t>
  </si>
  <si>
    <t>2.  mining &amp; quarrying</t>
  </si>
  <si>
    <t>3.  manufacturing</t>
  </si>
  <si>
    <t xml:space="preserve">     3.1 registered</t>
  </si>
  <si>
    <t xml:space="preserve">     3.2 unregistered</t>
  </si>
  <si>
    <t>4.  electricity, gas &amp; water supply</t>
  </si>
  <si>
    <t>5.  construction</t>
  </si>
  <si>
    <t>6.  trade, hotels &amp; restaurant</t>
  </si>
  <si>
    <t xml:space="preserve">     6.1 trade</t>
  </si>
  <si>
    <t xml:space="preserve">     6.2 hotels &amp; restaurants</t>
  </si>
  <si>
    <t>7. transport,storage &amp; communication</t>
  </si>
  <si>
    <t xml:space="preserve">     7.1 railways</t>
  </si>
  <si>
    <t xml:space="preserve">     7.2 transport by other means</t>
  </si>
  <si>
    <t xml:space="preserve">     7.3 storage</t>
  </si>
  <si>
    <t xml:space="preserve">     7.4 communication</t>
  </si>
  <si>
    <t>8. financing,ins.,real estate &amp; bus servs</t>
  </si>
  <si>
    <t xml:space="preserve">     8.1 banking &amp; insurance</t>
  </si>
  <si>
    <t xml:space="preserve">     8.2 real est, O'ship of dwellings </t>
  </si>
  <si>
    <t>9.  community, social &amp; pers. servs</t>
  </si>
  <si>
    <t xml:space="preserve">     9.1 public administration &amp; defence</t>
  </si>
  <si>
    <t xml:space="preserve">     9.2 other services</t>
  </si>
  <si>
    <t>10. GDP at factor cost</t>
  </si>
  <si>
    <t>ANNUAL ESTIMATES OF GDP AT CONSTANT (2004-05) PRICES</t>
  </si>
  <si>
    <t>RATES OF GDP AT MARKET PRICES</t>
  </si>
  <si>
    <t>QUARTERLY ESTIMATES OF GDP AT CONSTANT (2004-05) PRICES</t>
  </si>
  <si>
    <t>11-12</t>
  </si>
  <si>
    <t>2011-12</t>
  </si>
  <si>
    <t>12-13</t>
  </si>
  <si>
    <t>2012-13</t>
  </si>
  <si>
    <t>11. NDP at factor cost</t>
  </si>
  <si>
    <t>12. GNI at factor cost</t>
  </si>
  <si>
    <t>13. NNI at factor cost</t>
  </si>
  <si>
    <t>14. Population(in Mn.)</t>
  </si>
  <si>
    <t>15. Per capita income(Rs.)</t>
  </si>
  <si>
    <t>16. Net indirect taxes</t>
  </si>
  <si>
    <t>17. Indirect taxes</t>
  </si>
  <si>
    <t>18. Subsidies</t>
  </si>
  <si>
    <t>19. GDP at market prices</t>
  </si>
  <si>
    <t>20. GFCE</t>
  </si>
  <si>
    <t>21. PFCE</t>
  </si>
  <si>
    <t xml:space="preserve">      21.1 PFCE in the domestic mkt</t>
  </si>
  <si>
    <t xml:space="preserve">      21.2 Net purchases of residents</t>
  </si>
  <si>
    <t>22. GFCF</t>
  </si>
  <si>
    <t xml:space="preserve">      22.1 construction</t>
  </si>
  <si>
    <t xml:space="preserve">      22.2 machinery</t>
  </si>
  <si>
    <t>23. CIS</t>
  </si>
  <si>
    <t>24. Valuables</t>
  </si>
  <si>
    <t>25. Exports of goods and services</t>
  </si>
  <si>
    <r>
      <t xml:space="preserve">26. </t>
    </r>
    <r>
      <rPr>
        <b/>
        <i/>
        <sz val="14"/>
        <rFont val="Arial"/>
        <family val="2"/>
      </rPr>
      <t xml:space="preserve">Less </t>
    </r>
    <r>
      <rPr>
        <sz val="14"/>
        <rFont val="Arial"/>
        <family val="2"/>
      </rPr>
      <t>Imports of goods and services</t>
    </r>
  </si>
  <si>
    <t xml:space="preserve">27. Discrepancies </t>
  </si>
  <si>
    <t>28. Expenditure on GDP</t>
  </si>
  <si>
    <t>2013-14</t>
  </si>
  <si>
    <t>11. GDP at market prices</t>
  </si>
  <si>
    <t>12. GFCE</t>
  </si>
  <si>
    <t>13. PFCE</t>
  </si>
  <si>
    <t>14. GFCF</t>
  </si>
  <si>
    <t>15. CIS</t>
  </si>
  <si>
    <t>16. Valuables</t>
  </si>
  <si>
    <t>17. Exports of goods and services</t>
  </si>
  <si>
    <r>
      <t xml:space="preserve">18. </t>
    </r>
    <r>
      <rPr>
        <i/>
        <sz val="11"/>
        <rFont val="Times New Roman"/>
        <family val="1"/>
      </rPr>
      <t xml:space="preserve">Less </t>
    </r>
    <r>
      <rPr>
        <sz val="11"/>
        <rFont val="Times New Roman"/>
        <family val="1"/>
      </rPr>
      <t>Imports of goods and services</t>
    </r>
  </si>
  <si>
    <t xml:space="preserve">19. Discrepancies </t>
  </si>
  <si>
    <t>20. Expenditure on GDP</t>
  </si>
  <si>
    <t>उद्योग/मद</t>
  </si>
  <si>
    <t xml:space="preserve">     21.2 निवासियों का निवल क्रय</t>
  </si>
  <si>
    <t>28. सकल देशीय उत्पाद संबंधी व्यय</t>
  </si>
  <si>
    <t xml:space="preserve">2004-05 के भावों पर सकल देशीय उत्पाद का वार्षिक अनुमान </t>
  </si>
  <si>
    <t>बाजार कीमत पर सकल देशीय उत्पाद की दर</t>
  </si>
  <si>
    <t>वृध्दि दर</t>
  </si>
  <si>
    <t>द्वि.स.अ. 2nd RE</t>
  </si>
  <si>
    <t>प्र.स.अ. 1st RE</t>
  </si>
  <si>
    <t>अ.अ. PE</t>
  </si>
  <si>
    <t>Indusry/Items</t>
  </si>
  <si>
    <r>
      <t>(</t>
    </r>
    <r>
      <rPr>
        <sz val="11"/>
        <rFont val="Rupee Foradian"/>
        <family val="2"/>
      </rPr>
      <t>` करोड़)</t>
    </r>
  </si>
  <si>
    <r>
      <t>(</t>
    </r>
    <r>
      <rPr>
        <b/>
        <sz val="11"/>
        <rFont val="Rupee Foradian"/>
        <family val="2"/>
      </rPr>
      <t>`</t>
    </r>
    <r>
      <rPr>
        <b/>
        <sz val="11"/>
        <rFont val="Times New Roman"/>
        <family val="1"/>
      </rPr>
      <t xml:space="preserve"> Crores)</t>
    </r>
  </si>
  <si>
    <t>उद्योग</t>
  </si>
  <si>
    <r>
      <t xml:space="preserve">  3.  </t>
    </r>
    <r>
      <rPr>
        <sz val="10"/>
        <rFont val="Mangal"/>
        <family val="1"/>
      </rPr>
      <t>विनिर्माण</t>
    </r>
  </si>
  <si>
    <r>
      <t xml:space="preserve">  4. </t>
    </r>
    <r>
      <rPr>
        <sz val="10"/>
        <rFont val="Mangal"/>
        <family val="1"/>
      </rPr>
      <t>बिजली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गैस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जल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आपूर्ति</t>
    </r>
    <r>
      <rPr>
        <sz val="10"/>
        <rFont val="Times New Roman"/>
        <family val="1"/>
      </rPr>
      <t xml:space="preserve">  </t>
    </r>
  </si>
  <si>
    <r>
      <t xml:space="preserve">  5.  </t>
    </r>
    <r>
      <rPr>
        <sz val="10"/>
        <rFont val="Mangal"/>
        <family val="1"/>
      </rPr>
      <t>निर्माण</t>
    </r>
  </si>
  <si>
    <r>
      <t xml:space="preserve">  6.  </t>
    </r>
    <r>
      <rPr>
        <sz val="10"/>
        <rFont val="Mangal"/>
        <family val="1"/>
      </rPr>
      <t>व्‍यापार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होटल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परिवहन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संचार</t>
    </r>
  </si>
  <si>
    <r>
      <t xml:space="preserve">  7.  </t>
    </r>
    <r>
      <rPr>
        <sz val="10"/>
        <rFont val="Mangal"/>
        <family val="1"/>
      </rPr>
      <t>वित्‍त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बीमा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जमीन</t>
    </r>
    <r>
      <rPr>
        <sz val="10"/>
        <rFont val="Times New Roman"/>
        <family val="1"/>
      </rPr>
      <t>-</t>
    </r>
    <r>
      <rPr>
        <sz val="10"/>
        <rFont val="Mangal"/>
        <family val="1"/>
      </rPr>
      <t>जायदाद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व्यवसायिक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सेवाएं</t>
    </r>
  </si>
  <si>
    <r>
      <t xml:space="preserve">  8.  </t>
    </r>
    <r>
      <rPr>
        <sz val="10"/>
        <rFont val="Mangal"/>
        <family val="1"/>
      </rPr>
      <t>सामुदायिक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सामाजिक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व्‍यक्‍तिगत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सेवाएं</t>
    </r>
  </si>
  <si>
    <t xml:space="preserve">2004-05 के भावों पर सकल देशीय उत्पाद का त्रैमासिक अनुमान </t>
  </si>
  <si>
    <t>20. सकल देशीय उत्पाद संबंधी व्यय</t>
  </si>
  <si>
    <t>13-14</t>
  </si>
  <si>
    <t>1st RE: First Revised Estimate; 2nd RE: Second Revised Estimate; PE: Provisional Estimate</t>
  </si>
  <si>
    <t>प्र.स.अ. : प्रथम संशोधित अनुमान; द्वि.स.अ. : द्वितीय संशोधित अनुमान;  अ.अ. : अनंतिम अनुमान</t>
  </si>
  <si>
    <t>2014-15</t>
  </si>
  <si>
    <t>1. कृषि, वानिकी, एवं मत्स्य पालन</t>
  </si>
  <si>
    <t>1.1 कृषि</t>
  </si>
  <si>
    <t xml:space="preserve">1.2 वानिकी और लट्ठा बनाना </t>
  </si>
  <si>
    <t xml:space="preserve">1.3 मत्‍स्‍यन </t>
  </si>
  <si>
    <t>2. खनन और उत्खनन</t>
  </si>
  <si>
    <t>3. विनिर्माण</t>
  </si>
  <si>
    <t>3.1 पंजीकृत</t>
  </si>
  <si>
    <t>3.2 अपंजीकृत</t>
  </si>
  <si>
    <t>5. निर्माण</t>
  </si>
  <si>
    <t>6.1 व्यापार</t>
  </si>
  <si>
    <t xml:space="preserve"> 6.2 होटल और जलपान गृह</t>
  </si>
  <si>
    <t>7. परिवहन, भंडारण, संचार एवं प्रसारण से संबंधित सेवाएं</t>
  </si>
  <si>
    <t>7.1 रेलवे</t>
  </si>
  <si>
    <t>7.2 अन्य माध्यमों से परिवहन</t>
  </si>
  <si>
    <t>7.3 भंडारण</t>
  </si>
  <si>
    <t xml:space="preserve">7.4 संचार </t>
  </si>
  <si>
    <t>8. वित्तपोषण, बीमा, रियल एस्टेट और व्यावसायिक सेवाएँ</t>
  </si>
  <si>
    <t>8.1 बैंकिंग एवं बीमा</t>
  </si>
  <si>
    <t xml:space="preserve">8.2 स्‍थावर सम्‍पदा, आवास का स्वामित्व और व्‍यावसायिक सेवाएं  </t>
  </si>
  <si>
    <t>9. सामुदायिक, सामाजिक और व्यक्तिगत सेवाएँ</t>
  </si>
  <si>
    <t>9.1 लोक प्रशासन और रक्षा</t>
  </si>
  <si>
    <t>9.2 अन्य सेवाएं</t>
  </si>
  <si>
    <t xml:space="preserve">10. कारक लागत पर सकल देशीय उत्पाद </t>
  </si>
  <si>
    <t>11. कारक लागत पर निवल  देशीय उत्पाद</t>
  </si>
  <si>
    <t xml:space="preserve">12. कारक लागत पर सकल राष्‍ट्रीय आय </t>
  </si>
  <si>
    <t xml:space="preserve">12. कारक लागत पर निवल राष्ट्रीय आय </t>
  </si>
  <si>
    <t>16. शुद्ध अप्रत्यक्ष कर</t>
  </si>
  <si>
    <t>17. अप्रत्यक्ष कर</t>
  </si>
  <si>
    <t>18. सब्सिडी</t>
  </si>
  <si>
    <t xml:space="preserve">19. बाजार मूल्यों पर सकल देशीय उत्पाद </t>
  </si>
  <si>
    <t xml:space="preserve">20. सरकारी अंतिम उपभोग व्‍यय </t>
  </si>
  <si>
    <t xml:space="preserve">21. निजी अंतिम उपभोग व्‍यय </t>
  </si>
  <si>
    <t xml:space="preserve">22. सकल स्थायी पूंजी निर्माण </t>
  </si>
  <si>
    <t>22.1 निर्माण</t>
  </si>
  <si>
    <t>22.2 मशीनरी</t>
  </si>
  <si>
    <t xml:space="preserve">23. स्‍टाक में अंतर </t>
  </si>
  <si>
    <t xml:space="preserve">24. बहुमूल्‍य वस्‍तुएं </t>
  </si>
  <si>
    <t>25. वस्तुओं एवं सेवाओं का निर्यात</t>
  </si>
  <si>
    <t>27. विसंगतियां</t>
  </si>
  <si>
    <r>
      <t xml:space="preserve">26. </t>
    </r>
    <r>
      <rPr>
        <b/>
        <sz val="14"/>
        <rFont val="Arial"/>
        <family val="2"/>
      </rPr>
      <t>घटाएं</t>
    </r>
    <r>
      <rPr>
        <sz val="14"/>
        <rFont val="Arial"/>
        <family val="2"/>
      </rPr>
      <t xml:space="preserve">: वस्‍तुओं एवं सेवाओं का आयात </t>
    </r>
  </si>
  <si>
    <r>
      <t xml:space="preserve">26. </t>
    </r>
    <r>
      <rPr>
        <b/>
        <sz val="12"/>
        <rFont val="Arial"/>
        <family val="2"/>
      </rPr>
      <t>घटाएं</t>
    </r>
    <r>
      <rPr>
        <sz val="12"/>
        <rFont val="Arial"/>
        <family val="2"/>
      </rPr>
      <t xml:space="preserve">: वस्‍तुओं एवं सेवाओं का आयात </t>
    </r>
  </si>
  <si>
    <t>2.  खनन और उत्खनन</t>
  </si>
  <si>
    <t xml:space="preserve">9. कारक लागत पर सकल देशीय उत्पाद </t>
  </si>
  <si>
    <t>10. शुद्ध अप्रत्यक्ष कर</t>
  </si>
  <si>
    <t xml:space="preserve">11. बाजार मूल्यों पर सकल देशीय उत्पाद </t>
  </si>
  <si>
    <t>19.  विसंगतियां</t>
  </si>
  <si>
    <t>17.  वस्तुओं एवं सेवाओं का निर्यात</t>
  </si>
  <si>
    <t xml:space="preserve">15.  स्‍टाक में अंतर </t>
  </si>
  <si>
    <t xml:space="preserve">14. सकल स्थायी पूंजी निर्माण </t>
  </si>
  <si>
    <t xml:space="preserve">13.  निजी अंतिम उपभोग व्‍यय </t>
  </si>
  <si>
    <t xml:space="preserve">12.सरकारी अंतिम उपभोग व्‍यय </t>
  </si>
  <si>
    <t xml:space="preserve">16. बहुमूल्‍य वस्‍तुएं </t>
  </si>
  <si>
    <t xml:space="preserve">      22.1 निर्माण</t>
  </si>
  <si>
    <t xml:space="preserve">     22.2 मशीनरी</t>
  </si>
  <si>
    <t xml:space="preserve">    21.1 घरेलू बाजार में  निजी अंतिम उपभोग व्‍यय </t>
  </si>
  <si>
    <r>
      <t xml:space="preserve"> 1.  </t>
    </r>
    <r>
      <rPr>
        <sz val="10"/>
        <rFont val="Mangal"/>
        <family val="1"/>
      </rPr>
      <t>कृषि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वानिकी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मत्‍स्‍यन</t>
    </r>
  </si>
  <si>
    <r>
      <t xml:space="preserve">18. </t>
    </r>
    <r>
      <rPr>
        <b/>
        <sz val="10"/>
        <rFont val="Arial"/>
        <family val="2"/>
      </rPr>
      <t>घटाएं</t>
    </r>
    <r>
      <rPr>
        <sz val="10"/>
        <rFont val="Arial"/>
        <family val="2"/>
      </rPr>
      <t xml:space="preserve">: वस्‍तुओं एवं सेवाओं का आयात </t>
    </r>
  </si>
  <si>
    <t>13. जनसंख्‍या (दस लाख में)</t>
  </si>
  <si>
    <t xml:space="preserve">14. प्रति व्‍यक्‍ति  आय ( ₹) </t>
  </si>
  <si>
    <t xml:space="preserve">4. बिजली, गैस और जलापूर्ति </t>
  </si>
  <si>
    <t>6. व्यापार,  होटल और जलपान गृह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</si>
</sst>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.000"/>
    <numFmt numFmtId="180" formatCode="_(* #,##0_);_(* \(#,##0\);_(* &quot;-&quot;??_);_(@_)"/>
    <numFmt numFmtId="181" formatCode="0.00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1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color indexed="48"/>
      <name val="Arial"/>
      <family val="2"/>
    </font>
    <font>
      <sz val="10"/>
      <color indexed="12"/>
      <name val="Arial"/>
      <family val="2"/>
    </font>
    <font>
      <sz val="11.5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sz val="12"/>
      <color indexed="12"/>
      <name val="Arial"/>
      <family val="2"/>
    </font>
    <font>
      <b/>
      <i/>
      <sz val="10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DV_Divyae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name val="Rupee Foradian"/>
      <family val="2"/>
    </font>
    <font>
      <b/>
      <sz val="11"/>
      <name val="Rupee Foradian"/>
      <family val="2"/>
    </font>
    <font>
      <sz val="10"/>
      <name val="Times New Roman"/>
      <family val="1"/>
    </font>
    <font>
      <b/>
      <sz val="10"/>
      <name val="Mangal"/>
      <family val="1"/>
    </font>
    <font>
      <sz val="10"/>
      <name val="Mangal"/>
      <family val="1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3" xfId="0" applyFont="1" applyBorder="1" applyAlignment="1">
      <alignment/>
    </xf>
    <xf numFmtId="0" fontId="3" fillId="0" borderId="12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 quotePrefix="1">
      <alignment horizontal="right"/>
      <protection/>
    </xf>
    <xf numFmtId="0" fontId="10" fillId="0" borderId="12" xfId="0" applyFont="1" applyBorder="1" applyAlignment="1">
      <alignment/>
    </xf>
    <xf numFmtId="0" fontId="0" fillId="0" borderId="14" xfId="0" applyFont="1" applyBorder="1" applyAlignment="1">
      <alignment horizontal="right"/>
    </xf>
    <xf numFmtId="1" fontId="11" fillId="0" borderId="0" xfId="0" applyNumberFormat="1" applyFont="1" applyBorder="1" applyAlignment="1" applyProtection="1">
      <alignment/>
      <protection/>
    </xf>
    <xf numFmtId="178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" fontId="11" fillId="0" borderId="12" xfId="0" applyNumberFormat="1" applyFont="1" applyBorder="1" applyAlignment="1" applyProtection="1">
      <alignment/>
      <protection/>
    </xf>
    <xf numFmtId="1" fontId="11" fillId="0" borderId="13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3" fontId="10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1" fontId="13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/>
    </xf>
    <xf numFmtId="0" fontId="11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0" fillId="0" borderId="18" xfId="0" applyFont="1" applyBorder="1" applyAlignment="1" applyProtection="1">
      <alignment/>
      <protection/>
    </xf>
    <xf numFmtId="178" fontId="0" fillId="0" borderId="13" xfId="0" applyNumberFormat="1" applyFont="1" applyBorder="1" applyAlignment="1" applyProtection="1">
      <alignment/>
      <protection/>
    </xf>
    <xf numFmtId="178" fontId="11" fillId="0" borderId="12" xfId="0" applyNumberFormat="1" applyFont="1" applyBorder="1" applyAlignment="1" applyProtection="1">
      <alignment/>
      <protection/>
    </xf>
    <xf numFmtId="16" fontId="3" fillId="0" borderId="12" xfId="0" applyNumberFormat="1" applyFont="1" applyBorder="1" applyAlignment="1" applyProtection="1" quotePrefix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/>
      <protection/>
    </xf>
    <xf numFmtId="3" fontId="14" fillId="0" borderId="16" xfId="0" applyNumberFormat="1" applyFont="1" applyBorder="1" applyAlignment="1">
      <alignment horizontal="left"/>
    </xf>
    <xf numFmtId="3" fontId="13" fillId="0" borderId="13" xfId="0" applyNumberFormat="1" applyFont="1" applyBorder="1" applyAlignment="1" applyProtection="1">
      <alignment horizontal="right" vertical="center"/>
      <protection locked="0"/>
    </xf>
    <xf numFmtId="178" fontId="11" fillId="0" borderId="13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 quotePrefix="1">
      <alignment horizontal="right"/>
      <protection/>
    </xf>
    <xf numFmtId="16" fontId="3" fillId="0" borderId="13" xfId="0" applyNumberFormat="1" applyFont="1" applyBorder="1" applyAlignment="1" applyProtection="1" quotePrefix="1">
      <alignment horizontal="right"/>
      <protection/>
    </xf>
    <xf numFmtId="178" fontId="0" fillId="0" borderId="20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0" fontId="3" fillId="0" borderId="17" xfId="0" applyFont="1" applyBorder="1" applyAlignment="1" applyProtection="1" quotePrefix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178" fontId="0" fillId="0" borderId="18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" fontId="10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17" fillId="0" borderId="0" xfId="0" applyFont="1" applyAlignment="1">
      <alignment horizontal="center"/>
    </xf>
    <xf numFmtId="178" fontId="6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17" fillId="0" borderId="11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right"/>
      <protection/>
    </xf>
    <xf numFmtId="0" fontId="17" fillId="0" borderId="17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17" fillId="0" borderId="20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0" borderId="0" xfId="0" applyFont="1" applyAlignment="1">
      <alignment horizontal="right"/>
    </xf>
    <xf numFmtId="1" fontId="6" fillId="0" borderId="2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22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6" xfId="0" applyNumberFormat="1" applyFont="1" applyBorder="1" applyAlignment="1" applyProtection="1">
      <alignment/>
      <protection/>
    </xf>
    <xf numFmtId="1" fontId="6" fillId="0" borderId="23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8" fontId="6" fillId="0" borderId="23" xfId="0" applyNumberFormat="1" applyFont="1" applyBorder="1" applyAlignment="1" applyProtection="1">
      <alignment/>
      <protection/>
    </xf>
    <xf numFmtId="178" fontId="6" fillId="0" borderId="20" xfId="0" applyNumberFormat="1" applyFont="1" applyBorder="1" applyAlignment="1" applyProtection="1">
      <alignment/>
      <protection/>
    </xf>
    <xf numFmtId="178" fontId="6" fillId="0" borderId="13" xfId="0" applyNumberFormat="1" applyFont="1" applyBorder="1" applyAlignment="1" applyProtection="1">
      <alignment/>
      <protection/>
    </xf>
    <xf numFmtId="178" fontId="6" fillId="0" borderId="22" xfId="0" applyNumberFormat="1" applyFont="1" applyBorder="1" applyAlignment="1" applyProtection="1">
      <alignment/>
      <protection/>
    </xf>
    <xf numFmtId="178" fontId="6" fillId="0" borderId="20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8" fontId="6" fillId="0" borderId="16" xfId="0" applyNumberFormat="1" applyFont="1" applyBorder="1" applyAlignment="1" applyProtection="1">
      <alignment/>
      <protection/>
    </xf>
    <xf numFmtId="178" fontId="6" fillId="0" borderId="16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" fontId="6" fillId="0" borderId="18" xfId="0" applyNumberFormat="1" applyFont="1" applyBorder="1" applyAlignment="1" applyProtection="1">
      <alignment/>
      <protection/>
    </xf>
    <xf numFmtId="1" fontId="6" fillId="0" borderId="14" xfId="0" applyNumberFormat="1" applyFont="1" applyBorder="1" applyAlignment="1" applyProtection="1">
      <alignment/>
      <protection/>
    </xf>
    <xf numFmtId="1" fontId="6" fillId="0" borderId="24" xfId="0" applyNumberFormat="1" applyFont="1" applyBorder="1" applyAlignment="1" applyProtection="1">
      <alignment/>
      <protection/>
    </xf>
    <xf numFmtId="178" fontId="6" fillId="0" borderId="18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" fontId="17" fillId="0" borderId="17" xfId="0" applyNumberFormat="1" applyFont="1" applyBorder="1" applyAlignment="1" applyProtection="1">
      <alignment/>
      <protection/>
    </xf>
    <xf numFmtId="1" fontId="17" fillId="0" borderId="12" xfId="0" applyNumberFormat="1" applyFont="1" applyBorder="1" applyAlignment="1" applyProtection="1">
      <alignment/>
      <protection/>
    </xf>
    <xf numFmtId="1" fontId="17" fillId="0" borderId="20" xfId="0" applyNumberFormat="1" applyFont="1" applyBorder="1" applyAlignment="1" applyProtection="1">
      <alignment/>
      <protection/>
    </xf>
    <xf numFmtId="1" fontId="17" fillId="0" borderId="13" xfId="0" applyNumberFormat="1" applyFont="1" applyBorder="1" applyAlignment="1" applyProtection="1">
      <alignment/>
      <protection/>
    </xf>
    <xf numFmtId="1" fontId="17" fillId="0" borderId="22" xfId="0" applyNumberFormat="1" applyFont="1" applyBorder="1" applyAlignment="1" applyProtection="1">
      <alignment/>
      <protection/>
    </xf>
    <xf numFmtId="1" fontId="17" fillId="0" borderId="21" xfId="0" applyNumberFormat="1" applyFont="1" applyBorder="1" applyAlignment="1" applyProtection="1">
      <alignment/>
      <protection/>
    </xf>
    <xf numFmtId="178" fontId="6" fillId="0" borderId="17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/>
    </xf>
    <xf numFmtId="178" fontId="17" fillId="0" borderId="0" xfId="0" applyNumberFormat="1" applyFont="1" applyAlignment="1">
      <alignment/>
    </xf>
    <xf numFmtId="0" fontId="17" fillId="0" borderId="0" xfId="0" applyFont="1" applyBorder="1" applyAlignment="1" applyProtection="1">
      <alignment/>
      <protection/>
    </xf>
    <xf numFmtId="179" fontId="17" fillId="0" borderId="0" xfId="0" applyNumberFormat="1" applyFont="1" applyAlignment="1">
      <alignment/>
    </xf>
    <xf numFmtId="0" fontId="6" fillId="0" borderId="0" xfId="0" applyFont="1" applyBorder="1" applyAlignment="1" applyProtection="1">
      <alignment/>
      <protection/>
    </xf>
    <xf numFmtId="1" fontId="17" fillId="0" borderId="18" xfId="0" applyNumberFormat="1" applyFont="1" applyBorder="1" applyAlignment="1" applyProtection="1">
      <alignment/>
      <protection/>
    </xf>
    <xf numFmtId="1" fontId="17" fillId="0" borderId="14" xfId="0" applyNumberFormat="1" applyFont="1" applyBorder="1" applyAlignment="1" applyProtection="1">
      <alignment/>
      <protection/>
    </xf>
    <xf numFmtId="1" fontId="17" fillId="0" borderId="24" xfId="0" applyNumberFormat="1" applyFont="1" applyBorder="1" applyAlignment="1" applyProtection="1">
      <alignment/>
      <protection/>
    </xf>
    <xf numFmtId="178" fontId="6" fillId="0" borderId="14" xfId="0" applyNumberFormat="1" applyFont="1" applyBorder="1" applyAlignment="1" applyProtection="1">
      <alignment/>
      <protection/>
    </xf>
    <xf numFmtId="178" fontId="6" fillId="0" borderId="24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178" fontId="6" fillId="0" borderId="18" xfId="0" applyNumberFormat="1" applyFont="1" applyBorder="1" applyAlignment="1" applyProtection="1">
      <alignment/>
      <protection/>
    </xf>
    <xf numFmtId="1" fontId="6" fillId="0" borderId="17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3" fontId="21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/>
    </xf>
    <xf numFmtId="178" fontId="2" fillId="0" borderId="13" xfId="0" applyNumberFormat="1" applyFont="1" applyBorder="1" applyAlignment="1" applyProtection="1">
      <alignment/>
      <protection/>
    </xf>
    <xf numFmtId="178" fontId="6" fillId="0" borderId="12" xfId="0" applyNumberFormat="1" applyFont="1" applyBorder="1" applyAlignment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1" fontId="0" fillId="0" borderId="0" xfId="56" applyNumberFormat="1" applyFont="1" applyBorder="1" applyProtection="1">
      <alignment/>
      <protection/>
    </xf>
    <xf numFmtId="1" fontId="11" fillId="0" borderId="0" xfId="56" applyNumberFormat="1" applyFont="1" applyBorder="1" applyProtection="1">
      <alignment/>
      <protection/>
    </xf>
    <xf numFmtId="1" fontId="11" fillId="0" borderId="12" xfId="56" applyNumberFormat="1" applyFont="1" applyBorder="1" applyProtection="1">
      <alignment/>
      <protection/>
    </xf>
    <xf numFmtId="1" fontId="11" fillId="0" borderId="14" xfId="56" applyNumberFormat="1" applyFont="1" applyBorder="1" applyProtection="1">
      <alignment/>
      <protection/>
    </xf>
    <xf numFmtId="1" fontId="0" fillId="0" borderId="14" xfId="56" applyNumberFormat="1" applyFont="1" applyBorder="1" applyProtection="1">
      <alignment/>
      <protection/>
    </xf>
    <xf numFmtId="1" fontId="0" fillId="0" borderId="13" xfId="56" applyNumberFormat="1" applyFont="1" applyBorder="1" applyProtection="1">
      <alignment/>
      <protection/>
    </xf>
    <xf numFmtId="1" fontId="0" fillId="0" borderId="12" xfId="56" applyNumberFormat="1" applyFont="1" applyBorder="1" applyProtection="1">
      <alignment/>
      <protection/>
    </xf>
    <xf numFmtId="3" fontId="9" fillId="0" borderId="0" xfId="0" applyNumberFormat="1" applyFont="1" applyFill="1" applyBorder="1" applyAlignment="1">
      <alignment horizontal="left"/>
    </xf>
    <xf numFmtId="0" fontId="9" fillId="0" borderId="12" xfId="0" applyFont="1" applyBorder="1" applyAlignment="1">
      <alignment horizontal="right"/>
    </xf>
    <xf numFmtId="178" fontId="0" fillId="0" borderId="20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9" fillId="0" borderId="18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right"/>
    </xf>
    <xf numFmtId="0" fontId="17" fillId="0" borderId="21" xfId="0" applyFont="1" applyFill="1" applyBorder="1" applyAlignment="1">
      <alignment horizontal="right"/>
    </xf>
    <xf numFmtId="178" fontId="6" fillId="0" borderId="0" xfId="0" applyNumberFormat="1" applyFont="1" applyFill="1" applyBorder="1" applyAlignment="1" applyProtection="1">
      <alignment/>
      <protection/>
    </xf>
    <xf numFmtId="178" fontId="6" fillId="0" borderId="12" xfId="0" applyNumberFormat="1" applyFont="1" applyFill="1" applyBorder="1" applyAlignment="1" applyProtection="1">
      <alignment/>
      <protection/>
    </xf>
    <xf numFmtId="1" fontId="17" fillId="0" borderId="20" xfId="0" applyNumberFormat="1" applyFont="1" applyFill="1" applyBorder="1" applyAlignment="1" applyProtection="1">
      <alignment/>
      <protection/>
    </xf>
    <xf numFmtId="1" fontId="17" fillId="0" borderId="13" xfId="0" applyNumberFormat="1" applyFont="1" applyFill="1" applyBorder="1" applyAlignment="1" applyProtection="1">
      <alignment/>
      <protection/>
    </xf>
    <xf numFmtId="1" fontId="17" fillId="0" borderId="14" xfId="0" applyNumberFormat="1" applyFont="1" applyFill="1" applyBorder="1" applyAlignment="1" applyProtection="1">
      <alignment/>
      <protection/>
    </xf>
    <xf numFmtId="178" fontId="6" fillId="0" borderId="16" xfId="0" applyNumberFormat="1" applyFont="1" applyFill="1" applyBorder="1" applyAlignment="1" applyProtection="1">
      <alignment/>
      <protection/>
    </xf>
    <xf numFmtId="178" fontId="6" fillId="0" borderId="18" xfId="0" applyNumberFormat="1" applyFont="1" applyFill="1" applyBorder="1" applyAlignment="1" applyProtection="1">
      <alignment/>
      <protection/>
    </xf>
    <xf numFmtId="178" fontId="6" fillId="0" borderId="14" xfId="0" applyNumberFormat="1" applyFont="1" applyFill="1" applyBorder="1" applyAlignment="1" applyProtection="1">
      <alignment/>
      <protection/>
    </xf>
    <xf numFmtId="0" fontId="17" fillId="0" borderId="17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178" fontId="6" fillId="0" borderId="23" xfId="0" applyNumberFormat="1" applyFont="1" applyFill="1" applyBorder="1" applyAlignment="1" applyProtection="1">
      <alignment/>
      <protection/>
    </xf>
    <xf numFmtId="178" fontId="6" fillId="0" borderId="17" xfId="0" applyNumberFormat="1" applyFont="1" applyFill="1" applyBorder="1" applyAlignment="1" applyProtection="1">
      <alignment/>
      <protection/>
    </xf>
    <xf numFmtId="178" fontId="6" fillId="0" borderId="21" xfId="0" applyNumberFormat="1" applyFont="1" applyFill="1" applyBorder="1" applyAlignment="1" applyProtection="1">
      <alignment/>
      <protection/>
    </xf>
    <xf numFmtId="178" fontId="6" fillId="0" borderId="17" xfId="0" applyNumberFormat="1" applyFont="1" applyBorder="1" applyAlignment="1" applyProtection="1">
      <alignment/>
      <protection/>
    </xf>
    <xf numFmtId="1" fontId="0" fillId="0" borderId="12" xfId="0" applyNumberFormat="1" applyFont="1" applyBorder="1" applyAlignment="1">
      <alignment/>
    </xf>
    <xf numFmtId="1" fontId="11" fillId="0" borderId="13" xfId="56" applyNumberFormat="1" applyFont="1" applyBorder="1" applyProtection="1">
      <alignment/>
      <protection/>
    </xf>
    <xf numFmtId="3" fontId="14" fillId="0" borderId="10" xfId="0" applyNumberFormat="1" applyFont="1" applyBorder="1" applyAlignment="1">
      <alignment horizontal="left"/>
    </xf>
    <xf numFmtId="3" fontId="14" fillId="0" borderId="11" xfId="0" applyNumberFormat="1" applyFont="1" applyBorder="1" applyAlignment="1">
      <alignment horizontal="left"/>
    </xf>
    <xf numFmtId="3" fontId="14" fillId="0" borderId="19" xfId="0" applyNumberFormat="1" applyFont="1" applyBorder="1" applyAlignment="1">
      <alignment horizontal="left"/>
    </xf>
    <xf numFmtId="1" fontId="6" fillId="0" borderId="16" xfId="0" applyNumberFormat="1" applyFont="1" applyFill="1" applyBorder="1" applyAlignment="1" applyProtection="1">
      <alignment/>
      <protection/>
    </xf>
    <xf numFmtId="1" fontId="6" fillId="0" borderId="16" xfId="0" applyNumberFormat="1" applyFont="1" applyFill="1" applyBorder="1" applyAlignment="1">
      <alignment/>
    </xf>
    <xf numFmtId="1" fontId="23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 applyProtection="1">
      <alignment/>
      <protection/>
    </xf>
    <xf numFmtId="1" fontId="17" fillId="0" borderId="16" xfId="0" applyNumberFormat="1" applyFont="1" applyBorder="1" applyAlignment="1" applyProtection="1">
      <alignment/>
      <protection/>
    </xf>
    <xf numFmtId="1" fontId="17" fillId="0" borderId="23" xfId="0" applyNumberFormat="1" applyFont="1" applyBorder="1" applyAlignment="1" applyProtection="1">
      <alignment/>
      <protection/>
    </xf>
    <xf numFmtId="1" fontId="6" fillId="0" borderId="20" xfId="0" applyNumberFormat="1" applyFont="1" applyFill="1" applyBorder="1" applyAlignment="1" applyProtection="1">
      <alignment/>
      <protection/>
    </xf>
    <xf numFmtId="1" fontId="6" fillId="0" borderId="18" xfId="0" applyNumberFormat="1" applyFont="1" applyFill="1" applyBorder="1" applyAlignment="1">
      <alignment/>
    </xf>
    <xf numFmtId="1" fontId="6" fillId="0" borderId="23" xfId="0" applyNumberFormat="1" applyFont="1" applyBorder="1" applyAlignment="1">
      <alignment/>
    </xf>
    <xf numFmtId="1" fontId="17" fillId="0" borderId="13" xfId="0" applyNumberFormat="1" applyFont="1" applyFill="1" applyBorder="1" applyAlignment="1">
      <alignment horizontal="right"/>
    </xf>
    <xf numFmtId="1" fontId="24" fillId="0" borderId="13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1" fontId="24" fillId="0" borderId="14" xfId="0" applyNumberFormat="1" applyFont="1" applyBorder="1" applyAlignment="1">
      <alignment horizontal="right"/>
    </xf>
    <xf numFmtId="0" fontId="30" fillId="0" borderId="19" xfId="0" applyFont="1" applyBorder="1" applyAlignment="1">
      <alignment horizontal="center" vertical="top" wrapText="1"/>
    </xf>
    <xf numFmtId="0" fontId="0" fillId="0" borderId="11" xfId="0" applyFont="1" applyBorder="1" applyAlignment="1" applyProtection="1">
      <alignment/>
      <protection/>
    </xf>
    <xf numFmtId="3" fontId="10" fillId="0" borderId="11" xfId="0" applyNumberFormat="1" applyFont="1" applyBorder="1" applyAlignment="1">
      <alignment horizontal="left"/>
    </xf>
    <xf numFmtId="3" fontId="26" fillId="0" borderId="25" xfId="0" applyNumberFormat="1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7" fillId="0" borderId="25" xfId="0" applyFont="1" applyBorder="1" applyAlignment="1">
      <alignment/>
    </xf>
    <xf numFmtId="0" fontId="11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178" fontId="0" fillId="0" borderId="25" xfId="0" applyNumberFormat="1" applyFont="1" applyBorder="1" applyAlignment="1" applyProtection="1">
      <alignment/>
      <protection/>
    </xf>
    <xf numFmtId="3" fontId="16" fillId="0" borderId="19" xfId="0" applyNumberFormat="1" applyFont="1" applyFill="1" applyBorder="1" applyAlignment="1">
      <alignment horizontal="left"/>
    </xf>
    <xf numFmtId="3" fontId="14" fillId="0" borderId="25" xfId="0" applyNumberFormat="1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2" fillId="0" borderId="14" xfId="0" applyFont="1" applyBorder="1" applyAlignment="1">
      <alignment horizontal="right" wrapText="1"/>
    </xf>
    <xf numFmtId="0" fontId="22" fillId="0" borderId="24" xfId="0" applyFont="1" applyBorder="1" applyAlignment="1">
      <alignment horizontal="right" vertical="center" wrapText="1"/>
    </xf>
    <xf numFmtId="0" fontId="2" fillId="0" borderId="14" xfId="0" applyFont="1" applyBorder="1" applyAlignment="1" applyProtection="1">
      <alignment wrapText="1"/>
      <protection/>
    </xf>
    <xf numFmtId="0" fontId="2" fillId="0" borderId="14" xfId="0" applyFont="1" applyBorder="1" applyAlignment="1">
      <alignment/>
    </xf>
    <xf numFmtId="0" fontId="2" fillId="0" borderId="14" xfId="0" applyFont="1" applyBorder="1" applyAlignment="1" applyProtection="1">
      <alignment horizontal="center" wrapText="1"/>
      <protection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30" fillId="0" borderId="10" xfId="0" applyFont="1" applyBorder="1" applyAlignment="1">
      <alignment horizontal="right" vertical="top" wrapText="1"/>
    </xf>
    <xf numFmtId="0" fontId="31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4" xfId="0" applyFont="1" applyBorder="1" applyAlignment="1">
      <alignment/>
    </xf>
    <xf numFmtId="3" fontId="19" fillId="0" borderId="14" xfId="0" applyNumberFormat="1" applyFont="1" applyFill="1" applyBorder="1" applyAlignment="1">
      <alignment horizontal="left"/>
    </xf>
    <xf numFmtId="0" fontId="17" fillId="0" borderId="14" xfId="0" applyFont="1" applyBorder="1" applyAlignment="1">
      <alignment/>
    </xf>
    <xf numFmtId="0" fontId="17" fillId="0" borderId="25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/>
      <protection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19" xfId="0" applyNumberFormat="1" applyFont="1" applyBorder="1" applyAlignment="1">
      <alignment horizontal="left"/>
    </xf>
    <xf numFmtId="3" fontId="6" fillId="0" borderId="25" xfId="0" applyNumberFormat="1" applyFont="1" applyFill="1" applyBorder="1" applyAlignment="1">
      <alignment horizontal="left"/>
    </xf>
    <xf numFmtId="3" fontId="26" fillId="0" borderId="17" xfId="0" applyNumberFormat="1" applyFont="1" applyFill="1" applyBorder="1" applyAlignment="1">
      <alignment horizontal="left" wrapText="1"/>
    </xf>
    <xf numFmtId="3" fontId="6" fillId="0" borderId="25" xfId="0" applyNumberFormat="1" applyFont="1" applyBorder="1" applyAlignment="1">
      <alignment horizontal="left"/>
    </xf>
    <xf numFmtId="1" fontId="11" fillId="0" borderId="0" xfId="56" applyNumberFormat="1" applyFont="1" applyFill="1" applyBorder="1" applyProtection="1">
      <alignment/>
      <protection/>
    </xf>
    <xf numFmtId="1" fontId="0" fillId="0" borderId="0" xfId="56" applyNumberFormat="1" applyFont="1" applyFill="1" applyBorder="1" applyProtection="1">
      <alignment/>
      <protection/>
    </xf>
    <xf numFmtId="1" fontId="0" fillId="0" borderId="21" xfId="56" applyNumberFormat="1" applyFont="1" applyBorder="1" applyProtection="1">
      <alignment/>
      <protection/>
    </xf>
    <xf numFmtId="16" fontId="3" fillId="0" borderId="23" xfId="0" applyNumberFormat="1" applyFont="1" applyBorder="1" applyAlignment="1" applyProtection="1">
      <alignment horizontal="right"/>
      <protection/>
    </xf>
    <xf numFmtId="16" fontId="3" fillId="0" borderId="21" xfId="0" applyNumberFormat="1" applyFont="1" applyBorder="1" applyAlignment="1" applyProtection="1">
      <alignment horizontal="right"/>
      <protection/>
    </xf>
    <xf numFmtId="0" fontId="0" fillId="0" borderId="22" xfId="0" applyFont="1" applyBorder="1" applyAlignment="1">
      <alignment/>
    </xf>
    <xf numFmtId="178" fontId="11" fillId="0" borderId="23" xfId="0" applyNumberFormat="1" applyFont="1" applyBorder="1" applyAlignment="1" applyProtection="1">
      <alignment/>
      <protection/>
    </xf>
    <xf numFmtId="178" fontId="0" fillId="0" borderId="23" xfId="0" applyNumberFormat="1" applyFont="1" applyBorder="1" applyAlignment="1" applyProtection="1">
      <alignment/>
      <protection/>
    </xf>
    <xf numFmtId="178" fontId="2" fillId="0" borderId="23" xfId="0" applyNumberFormat="1" applyFont="1" applyBorder="1" applyAlignment="1" applyProtection="1">
      <alignment/>
      <protection/>
    </xf>
    <xf numFmtId="178" fontId="11" fillId="0" borderId="21" xfId="0" applyNumberFormat="1" applyFont="1" applyBorder="1" applyAlignment="1" applyProtection="1">
      <alignment/>
      <protection/>
    </xf>
    <xf numFmtId="178" fontId="11" fillId="0" borderId="22" xfId="0" applyNumberFormat="1" applyFont="1" applyBorder="1" applyAlignment="1" applyProtection="1">
      <alignment/>
      <protection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12" xfId="0" applyFont="1" applyBorder="1" applyAlignment="1">
      <alignment/>
    </xf>
    <xf numFmtId="178" fontId="2" fillId="0" borderId="21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10" fillId="0" borderId="16" xfId="56" applyNumberFormat="1" applyFont="1" applyBorder="1" applyAlignment="1">
      <alignment vertical="center"/>
      <protection/>
    </xf>
    <xf numFmtId="3" fontId="21" fillId="0" borderId="16" xfId="56" applyNumberFormat="1" applyFont="1" applyBorder="1" applyAlignment="1">
      <alignment vertical="center"/>
      <protection/>
    </xf>
    <xf numFmtId="3" fontId="0" fillId="0" borderId="20" xfId="56" applyNumberFormat="1" applyFont="1" applyBorder="1" applyAlignment="1" applyProtection="1">
      <alignment horizontal="right" vertical="center"/>
      <protection locked="0"/>
    </xf>
    <xf numFmtId="1" fontId="0" fillId="0" borderId="16" xfId="56" applyNumberFormat="1" applyFont="1" applyBorder="1" applyAlignment="1">
      <alignment vertical="center"/>
      <protection/>
    </xf>
    <xf numFmtId="3" fontId="0" fillId="0" borderId="16" xfId="56" applyNumberFormat="1" applyFont="1" applyBorder="1" applyAlignment="1" applyProtection="1">
      <alignment horizontal="right" vertical="center"/>
      <protection locked="0"/>
    </xf>
    <xf numFmtId="1" fontId="11" fillId="0" borderId="20" xfId="56" applyNumberFormat="1" applyFont="1" applyBorder="1" applyAlignment="1" applyProtection="1">
      <alignment vertical="center"/>
      <protection/>
    </xf>
    <xf numFmtId="1" fontId="0" fillId="0" borderId="16" xfId="56" applyNumberFormat="1" applyFont="1" applyBorder="1" applyAlignment="1" applyProtection="1">
      <alignment vertical="center"/>
      <protection/>
    </xf>
    <xf numFmtId="1" fontId="11" fillId="0" borderId="16" xfId="56" applyNumberFormat="1" applyFont="1" applyBorder="1" applyAlignment="1" applyProtection="1">
      <alignment vertical="center"/>
      <protection/>
    </xf>
    <xf numFmtId="1" fontId="2" fillId="0" borderId="16" xfId="56" applyNumberFormat="1" applyFont="1" applyBorder="1" applyAlignment="1" applyProtection="1">
      <alignment vertical="center"/>
      <protection/>
    </xf>
    <xf numFmtId="1" fontId="10" fillId="0" borderId="16" xfId="56" applyNumberFormat="1" applyFont="1" applyBorder="1" applyAlignment="1" applyProtection="1">
      <alignment vertical="center"/>
      <protection/>
    </xf>
    <xf numFmtId="1" fontId="11" fillId="0" borderId="17" xfId="56" applyNumberFormat="1" applyFont="1" applyBorder="1" applyAlignment="1" applyProtection="1">
      <alignment vertical="center"/>
      <protection/>
    </xf>
    <xf numFmtId="1" fontId="0" fillId="0" borderId="18" xfId="56" applyNumberFormat="1" applyFont="1" applyBorder="1" applyAlignment="1">
      <alignment vertical="center"/>
      <protection/>
    </xf>
    <xf numFmtId="0" fontId="11" fillId="0" borderId="11" xfId="0" applyFont="1" applyBorder="1" applyAlignment="1" applyProtection="1">
      <alignment/>
      <protection/>
    </xf>
    <xf numFmtId="3" fontId="0" fillId="0" borderId="10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 horizontal="left"/>
    </xf>
    <xf numFmtId="0" fontId="30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left"/>
    </xf>
    <xf numFmtId="3" fontId="30" fillId="0" borderId="11" xfId="0" applyNumberFormat="1" applyFont="1" applyBorder="1" applyAlignment="1">
      <alignment horizontal="left"/>
    </xf>
    <xf numFmtId="0" fontId="6" fillId="0" borderId="11" xfId="57" applyFont="1" applyBorder="1" applyAlignment="1">
      <alignment horizontal="left" vertical="top" wrapText="1"/>
      <protection/>
    </xf>
    <xf numFmtId="0" fontId="11" fillId="0" borderId="19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spi.nic.in/Users\HS%20Chauhan\Desktop\DDG(TR)\New%20folder\Quarterly%20Estimates\01-03-11\Documents%20and%20Settings\Administrator\Desktop\GDp%20Q3\G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spi.nic.in/Mospi_New/upload/S21_22_Q4%20with%20links_TD\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ANNUAL"/>
      <sheetName val="Sheet2"/>
      <sheetName val="QTR"/>
      <sheetName val="Sheet1"/>
      <sheetName val="QTRwk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ANNUAL"/>
      <sheetName val="con"/>
      <sheetName val="curr"/>
      <sheetName val="Sheet3"/>
      <sheetName val="SUMMARY"/>
      <sheetName val="Indiactor"/>
      <sheetName val="Sheet1"/>
      <sheetName val="Sheet2"/>
    </sheetNames>
    <sheetDataSet>
      <sheetData sheetId="2">
        <row r="7">
          <cell r="BK7">
            <v>192114.96454927654</v>
          </cell>
        </row>
        <row r="12">
          <cell r="BK12">
            <v>26016.353350329875</v>
          </cell>
        </row>
        <row r="13">
          <cell r="BK13">
            <v>213469.95954583178</v>
          </cell>
        </row>
        <row r="16">
          <cell r="BK16">
            <v>29762.826665283228</v>
          </cell>
        </row>
        <row r="17">
          <cell r="BK17">
            <v>107778.57869163222</v>
          </cell>
        </row>
        <row r="19">
          <cell r="BK19">
            <v>217778.9708366018</v>
          </cell>
        </row>
        <row r="22">
          <cell r="BK22">
            <v>147030.435276094</v>
          </cell>
        </row>
        <row r="28">
          <cell r="BK28">
            <v>318614.2259576912</v>
          </cell>
        </row>
        <row r="31">
          <cell r="BK31">
            <v>185921.7276937593</v>
          </cell>
        </row>
        <row r="34">
          <cell r="BK34">
            <v>1438488.0425665001</v>
          </cell>
        </row>
        <row r="35">
          <cell r="BK35">
            <v>77536.52460588403</v>
          </cell>
        </row>
        <row r="38">
          <cell r="BK38">
            <v>1516024.5671723841</v>
          </cell>
        </row>
        <row r="39">
          <cell r="BK39">
            <v>187377.0425918643</v>
          </cell>
        </row>
        <row r="40">
          <cell r="BK40">
            <v>934994.6134532788</v>
          </cell>
        </row>
        <row r="43">
          <cell r="BK43">
            <v>495725.0924983255</v>
          </cell>
        </row>
        <row r="46">
          <cell r="BK46">
            <v>26718.398383963297</v>
          </cell>
        </row>
        <row r="47">
          <cell r="BK47">
            <v>14992.522264645775</v>
          </cell>
        </row>
        <row r="48">
          <cell r="BK48">
            <v>392043.595674065</v>
          </cell>
        </row>
        <row r="49">
          <cell r="BK49">
            <v>490435.2909348174</v>
          </cell>
        </row>
        <row r="50">
          <cell r="BK50">
            <v>-45391.40675894101</v>
          </cell>
        </row>
        <row r="51">
          <cell r="BK51">
            <v>1516024.5671723841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56"/>
  <sheetViews>
    <sheetView showGridLines="0" tabSelected="1" zoomScaleSheetLayoutView="70" workbookViewId="0" topLeftCell="N22">
      <selection activeCell="R36" sqref="R36"/>
    </sheetView>
  </sheetViews>
  <sheetFormatPr defaultColWidth="8.88671875" defaultRowHeight="15"/>
  <cols>
    <col min="1" max="1" width="37.6640625" style="1" customWidth="1"/>
    <col min="2" max="2" width="8.10546875" style="1" customWidth="1"/>
    <col min="3" max="3" width="8.4453125" style="1" customWidth="1"/>
    <col min="4" max="4" width="8.10546875" style="1" customWidth="1"/>
    <col min="5" max="5" width="9.77734375" style="1" customWidth="1"/>
    <col min="6" max="6" width="9.6640625" style="1" customWidth="1"/>
    <col min="7" max="7" width="8.77734375" style="1" customWidth="1"/>
    <col min="8" max="8" width="8.99609375" style="28" customWidth="1"/>
    <col min="9" max="9" width="8.10546875" style="2" customWidth="1"/>
    <col min="10" max="11" width="8.99609375" style="2" customWidth="1"/>
    <col min="12" max="12" width="33.77734375" style="2" customWidth="1"/>
    <col min="13" max="13" width="37.77734375" style="1" customWidth="1"/>
    <col min="14" max="14" width="8.4453125" style="1" customWidth="1"/>
    <col min="15" max="15" width="7.77734375" style="1" customWidth="1"/>
    <col min="16" max="16" width="8.3359375" style="1" customWidth="1"/>
    <col min="17" max="17" width="8.88671875" style="1" customWidth="1"/>
    <col min="18" max="18" width="6.99609375" style="1" customWidth="1"/>
    <col min="19" max="19" width="7.88671875" style="1" customWidth="1"/>
    <col min="20" max="20" width="8.21484375" style="1" customWidth="1"/>
    <col min="21" max="23" width="8.77734375" style="1" customWidth="1"/>
    <col min="24" max="24" width="37.77734375" style="1" customWidth="1"/>
    <col min="25" max="16384" width="8.88671875" style="1" customWidth="1"/>
  </cols>
  <sheetData>
    <row r="1" spans="2:13" ht="22.5" customHeight="1">
      <c r="B1" s="204" t="s">
        <v>97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20" ht="22.5" customHeight="1" thickBot="1">
      <c r="A2" s="220"/>
      <c r="B2" s="286" t="s">
        <v>54</v>
      </c>
      <c r="C2" s="286"/>
      <c r="D2" s="286"/>
      <c r="E2" s="286"/>
      <c r="F2" s="286"/>
      <c r="G2" s="286"/>
      <c r="H2" s="286"/>
      <c r="I2" s="219"/>
      <c r="J2" s="47"/>
      <c r="K2" s="47"/>
      <c r="L2" s="47"/>
      <c r="P2" s="14"/>
      <c r="Q2" s="14"/>
      <c r="R2" s="14"/>
      <c r="S2" s="15"/>
      <c r="T2" s="16"/>
    </row>
    <row r="3" spans="1:24" s="17" customFormat="1" ht="16.5" customHeight="1" thickBot="1">
      <c r="A3" s="201"/>
      <c r="B3" s="217"/>
      <c r="C3" s="64" t="s">
        <v>104</v>
      </c>
      <c r="D3" s="217"/>
      <c r="E3" s="217"/>
      <c r="F3" s="217"/>
      <c r="G3" s="12"/>
      <c r="H3" s="218"/>
      <c r="I3" s="68" t="s">
        <v>105</v>
      </c>
      <c r="J3" s="39"/>
      <c r="K3" s="39"/>
      <c r="L3" s="44"/>
      <c r="M3" s="44"/>
      <c r="O3" s="214" t="s">
        <v>99</v>
      </c>
      <c r="P3" s="13"/>
      <c r="Q3" s="13"/>
      <c r="R3" s="13"/>
      <c r="S3" s="158"/>
      <c r="T3" s="159"/>
      <c r="U3" s="13" t="s">
        <v>22</v>
      </c>
      <c r="V3" s="257"/>
      <c r="W3" s="248"/>
      <c r="X3" s="44"/>
    </row>
    <row r="4" spans="1:24" s="20" customFormat="1" ht="16.5" thickBot="1">
      <c r="A4" s="45" t="s">
        <v>94</v>
      </c>
      <c r="B4" s="18" t="s">
        <v>1</v>
      </c>
      <c r="C4" s="18" t="s">
        <v>23</v>
      </c>
      <c r="D4" s="18" t="s">
        <v>24</v>
      </c>
      <c r="E4" s="18" t="s">
        <v>25</v>
      </c>
      <c r="F4" s="18" t="s">
        <v>26</v>
      </c>
      <c r="G4" s="19" t="s">
        <v>27</v>
      </c>
      <c r="H4" s="43" t="s">
        <v>28</v>
      </c>
      <c r="I4" s="43" t="s">
        <v>57</v>
      </c>
      <c r="J4" s="43" t="s">
        <v>59</v>
      </c>
      <c r="K4" s="247" t="s">
        <v>115</v>
      </c>
      <c r="L4" s="45" t="s">
        <v>103</v>
      </c>
      <c r="M4" s="45" t="s">
        <v>94</v>
      </c>
      <c r="N4" s="58"/>
      <c r="O4" s="19" t="s">
        <v>23</v>
      </c>
      <c r="P4" s="18" t="s">
        <v>24</v>
      </c>
      <c r="Q4" s="18" t="s">
        <v>25</v>
      </c>
      <c r="R4" s="19" t="s">
        <v>26</v>
      </c>
      <c r="S4" s="19" t="str">
        <f>G4</f>
        <v>09-10</v>
      </c>
      <c r="T4" s="19" t="str">
        <f>H4</f>
        <v>10-11</v>
      </c>
      <c r="U4" s="19" t="str">
        <f>I4</f>
        <v>11-12</v>
      </c>
      <c r="V4" s="19" t="str">
        <f>J4</f>
        <v>12-13</v>
      </c>
      <c r="W4" s="19" t="s">
        <v>115</v>
      </c>
      <c r="X4" s="45" t="s">
        <v>103</v>
      </c>
    </row>
    <row r="5" spans="1:24" s="21" customFormat="1" ht="26.25" thickBot="1">
      <c r="A5" s="46"/>
      <c r="B5" s="156"/>
      <c r="C5" s="156"/>
      <c r="D5" s="156"/>
      <c r="E5" s="156"/>
      <c r="F5" s="156"/>
      <c r="G5" s="156"/>
      <c r="I5" s="215" t="s">
        <v>100</v>
      </c>
      <c r="J5" s="215" t="s">
        <v>101</v>
      </c>
      <c r="K5" s="216" t="s">
        <v>102</v>
      </c>
      <c r="L5" s="46"/>
      <c r="M5" s="46"/>
      <c r="N5" s="160"/>
      <c r="O5" s="161"/>
      <c r="P5" s="161"/>
      <c r="Q5" s="161"/>
      <c r="R5" s="161"/>
      <c r="U5" s="215" t="s">
        <v>100</v>
      </c>
      <c r="V5" s="215" t="s">
        <v>101</v>
      </c>
      <c r="W5" s="216" t="s">
        <v>102</v>
      </c>
      <c r="X5" s="46"/>
    </row>
    <row r="6" spans="1:24" s="25" customFormat="1" ht="15">
      <c r="A6" s="206" t="s">
        <v>119</v>
      </c>
      <c r="B6" s="270">
        <v>565426</v>
      </c>
      <c r="C6" s="27">
        <v>594487</v>
      </c>
      <c r="D6" s="27">
        <v>619190</v>
      </c>
      <c r="E6" s="27">
        <v>655080</v>
      </c>
      <c r="F6" s="27">
        <v>655689</v>
      </c>
      <c r="G6" s="183">
        <v>660987</v>
      </c>
      <c r="H6" s="183">
        <v>717814</v>
      </c>
      <c r="I6" s="183">
        <v>753832</v>
      </c>
      <c r="J6" s="183">
        <v>764510</v>
      </c>
      <c r="K6" s="149">
        <v>800548.0944196722</v>
      </c>
      <c r="L6" s="35" t="s">
        <v>29</v>
      </c>
      <c r="M6" s="206" t="s">
        <v>119</v>
      </c>
      <c r="N6" s="48"/>
      <c r="O6" s="51">
        <v>5.1396646068627945</v>
      </c>
      <c r="P6" s="51">
        <v>4.155347383542434</v>
      </c>
      <c r="Q6" s="51">
        <v>5.796282239700261</v>
      </c>
      <c r="R6" s="51">
        <v>0.09296574464188723</v>
      </c>
      <c r="S6" s="51">
        <v>0.8080050145724584</v>
      </c>
      <c r="T6" s="51">
        <v>8.597294651785887</v>
      </c>
      <c r="U6" s="51">
        <v>5.01773439916191</v>
      </c>
      <c r="V6" s="51">
        <v>1.4164959831898898</v>
      </c>
      <c r="W6" s="249">
        <v>4.713881364491272</v>
      </c>
      <c r="X6" s="206" t="s">
        <v>29</v>
      </c>
    </row>
    <row r="7" spans="1:24" ht="15">
      <c r="A7" s="201" t="s">
        <v>120</v>
      </c>
      <c r="B7" s="265">
        <v>476634</v>
      </c>
      <c r="C7" s="29">
        <v>502996</v>
      </c>
      <c r="D7" s="29">
        <v>523745</v>
      </c>
      <c r="E7" s="29">
        <v>556956</v>
      </c>
      <c r="F7" s="29">
        <v>555442</v>
      </c>
      <c r="G7" s="148">
        <v>557715</v>
      </c>
      <c r="H7" s="148">
        <v>610905</v>
      </c>
      <c r="I7" s="148">
        <v>643543</v>
      </c>
      <c r="J7" s="148">
        <v>649424</v>
      </c>
      <c r="K7" s="148"/>
      <c r="L7" s="36" t="s">
        <v>30</v>
      </c>
      <c r="M7" s="201" t="s">
        <v>120</v>
      </c>
      <c r="N7" s="36"/>
      <c r="O7" s="7">
        <v>5.530868549033443</v>
      </c>
      <c r="P7" s="7">
        <v>4.125082505626281</v>
      </c>
      <c r="Q7" s="7">
        <v>6.34106292184174</v>
      </c>
      <c r="R7" s="7">
        <v>-0.27183475893966147</v>
      </c>
      <c r="S7" s="7">
        <v>0.40922364531310507</v>
      </c>
      <c r="T7" s="7">
        <v>9.53712917888167</v>
      </c>
      <c r="U7" s="7">
        <v>5.342565538013261</v>
      </c>
      <c r="V7" s="7">
        <v>0.9138472487463929</v>
      </c>
      <c r="W7" s="250"/>
      <c r="X7" s="201" t="s">
        <v>30</v>
      </c>
    </row>
    <row r="8" spans="1:24" ht="15">
      <c r="A8" s="201" t="s">
        <v>121</v>
      </c>
      <c r="B8" s="265">
        <v>61640</v>
      </c>
      <c r="C8" s="29">
        <v>62742</v>
      </c>
      <c r="D8" s="29">
        <v>64795</v>
      </c>
      <c r="E8" s="29">
        <v>65697</v>
      </c>
      <c r="F8" s="29">
        <v>66932</v>
      </c>
      <c r="G8" s="148">
        <v>68877</v>
      </c>
      <c r="H8" s="148">
        <v>70509</v>
      </c>
      <c r="I8" s="148">
        <v>71816</v>
      </c>
      <c r="J8" s="148">
        <v>73864</v>
      </c>
      <c r="K8" s="148"/>
      <c r="L8" s="36" t="s">
        <v>31</v>
      </c>
      <c r="M8" s="201" t="s">
        <v>121</v>
      </c>
      <c r="N8" s="36"/>
      <c r="O8" s="7">
        <v>1.7878001297858503</v>
      </c>
      <c r="P8" s="7">
        <v>3.2721303114341254</v>
      </c>
      <c r="Q8" s="7">
        <v>1.392082722432292</v>
      </c>
      <c r="R8" s="7">
        <v>1.8798423063457932</v>
      </c>
      <c r="S8" s="7">
        <v>2.9059343811629788</v>
      </c>
      <c r="T8" s="7">
        <v>2.3694411777516393</v>
      </c>
      <c r="U8" s="7">
        <v>1.85366407125332</v>
      </c>
      <c r="V8" s="7">
        <v>2.851732204522662</v>
      </c>
      <c r="W8" s="250"/>
      <c r="X8" s="201" t="s">
        <v>31</v>
      </c>
    </row>
    <row r="9" spans="1:24" ht="15">
      <c r="A9" s="201" t="s">
        <v>122</v>
      </c>
      <c r="B9" s="265">
        <v>27152</v>
      </c>
      <c r="C9" s="29">
        <v>28749</v>
      </c>
      <c r="D9" s="29">
        <v>30650</v>
      </c>
      <c r="E9" s="29">
        <v>32427</v>
      </c>
      <c r="F9" s="29">
        <v>33315</v>
      </c>
      <c r="G9" s="148">
        <v>34395</v>
      </c>
      <c r="H9" s="148">
        <v>36400</v>
      </c>
      <c r="I9" s="148">
        <v>38473</v>
      </c>
      <c r="J9" s="148">
        <v>41222</v>
      </c>
      <c r="K9" s="148"/>
      <c r="L9" s="36" t="s">
        <v>32</v>
      </c>
      <c r="M9" s="201" t="s">
        <v>122</v>
      </c>
      <c r="N9" s="36"/>
      <c r="O9" s="7">
        <v>5.8817030053034784</v>
      </c>
      <c r="P9" s="7">
        <v>6.612403909701214</v>
      </c>
      <c r="Q9" s="7">
        <v>5.7977161500815555</v>
      </c>
      <c r="R9" s="7">
        <v>2.7384586918308855</v>
      </c>
      <c r="S9" s="7">
        <v>3.241782980639357</v>
      </c>
      <c r="T9" s="7">
        <v>5.829335659252791</v>
      </c>
      <c r="U9" s="7">
        <v>5.695054945054949</v>
      </c>
      <c r="V9" s="7">
        <v>7.145270709328628</v>
      </c>
      <c r="W9" s="250"/>
      <c r="X9" s="201" t="s">
        <v>32</v>
      </c>
    </row>
    <row r="10" spans="1:24" ht="15.75">
      <c r="A10" s="201"/>
      <c r="B10" s="271"/>
      <c r="C10" s="8"/>
      <c r="D10" s="8"/>
      <c r="E10" s="8"/>
      <c r="F10" s="8"/>
      <c r="G10" s="149"/>
      <c r="H10" s="149"/>
      <c r="I10" s="149"/>
      <c r="J10" s="149"/>
      <c r="K10" s="149"/>
      <c r="L10" s="36"/>
      <c r="M10" s="201"/>
      <c r="N10" s="36"/>
      <c r="O10" s="4"/>
      <c r="P10" s="4"/>
      <c r="Q10" s="4"/>
      <c r="R10" s="4"/>
      <c r="S10" s="4"/>
      <c r="T10" s="4"/>
      <c r="U10" s="4"/>
      <c r="V10" s="4"/>
      <c r="W10" s="251"/>
      <c r="X10" s="201"/>
    </row>
    <row r="11" spans="1:24" s="25" customFormat="1" ht="15">
      <c r="A11" s="206" t="s">
        <v>123</v>
      </c>
      <c r="B11" s="266">
        <v>85028</v>
      </c>
      <c r="C11" s="143">
        <v>86141</v>
      </c>
      <c r="D11" s="143">
        <v>92578</v>
      </c>
      <c r="E11" s="143">
        <v>95997</v>
      </c>
      <c r="F11" s="143">
        <v>98055</v>
      </c>
      <c r="G11" s="149">
        <v>103830</v>
      </c>
      <c r="H11" s="149">
        <v>110617</v>
      </c>
      <c r="I11" s="149">
        <v>110725</v>
      </c>
      <c r="J11" s="149">
        <v>108328</v>
      </c>
      <c r="K11" s="149">
        <v>106838.45797619736</v>
      </c>
      <c r="L11" s="35" t="s">
        <v>33</v>
      </c>
      <c r="M11" s="206" t="s">
        <v>123</v>
      </c>
      <c r="N11" s="35"/>
      <c r="O11" s="23">
        <v>1.3089805711059768</v>
      </c>
      <c r="P11" s="23">
        <v>7.472632079961912</v>
      </c>
      <c r="Q11" s="23">
        <v>3.6931020328803754</v>
      </c>
      <c r="R11" s="23">
        <v>2.1438169942810816</v>
      </c>
      <c r="S11" s="23">
        <v>5.889551782163082</v>
      </c>
      <c r="T11" s="23">
        <v>6.536646441298274</v>
      </c>
      <c r="U11" s="23">
        <v>0.09763417919488404</v>
      </c>
      <c r="V11" s="23">
        <v>-2.1648227590878264</v>
      </c>
      <c r="W11" s="249">
        <v>-1.3750295618885673</v>
      </c>
      <c r="X11" s="206" t="s">
        <v>33</v>
      </c>
    </row>
    <row r="12" spans="1:24" s="25" customFormat="1" ht="15">
      <c r="A12" s="206" t="s">
        <v>124</v>
      </c>
      <c r="B12" s="272">
        <v>453225</v>
      </c>
      <c r="C12" s="22">
        <v>499020</v>
      </c>
      <c r="D12" s="22">
        <v>570458</v>
      </c>
      <c r="E12" s="22">
        <v>629073</v>
      </c>
      <c r="F12" s="22">
        <v>656302</v>
      </c>
      <c r="G12" s="149">
        <v>730435</v>
      </c>
      <c r="H12" s="149">
        <v>795152</v>
      </c>
      <c r="I12" s="149">
        <v>854098</v>
      </c>
      <c r="J12" s="149">
        <v>863876</v>
      </c>
      <c r="K12" s="149">
        <v>857704.5510038</v>
      </c>
      <c r="L12" s="35" t="s">
        <v>34</v>
      </c>
      <c r="M12" s="206" t="s">
        <v>124</v>
      </c>
      <c r="N12" s="35"/>
      <c r="O12" s="23">
        <v>10.104252854542437</v>
      </c>
      <c r="P12" s="23">
        <v>14.315658691034443</v>
      </c>
      <c r="Q12" s="23">
        <v>10.27507721865588</v>
      </c>
      <c r="R12" s="23">
        <v>4.3284324712712134</v>
      </c>
      <c r="S12" s="23">
        <v>11.295562104031376</v>
      </c>
      <c r="T12" s="23">
        <v>8.860062839267016</v>
      </c>
      <c r="U12" s="23">
        <v>7.413173833430591</v>
      </c>
      <c r="V12" s="23">
        <v>1.1448334968586806</v>
      </c>
      <c r="W12" s="249">
        <v>-0.7143906065453791</v>
      </c>
      <c r="X12" s="206" t="s">
        <v>34</v>
      </c>
    </row>
    <row r="13" spans="1:24" ht="15">
      <c r="A13" s="201" t="s">
        <v>125</v>
      </c>
      <c r="B13" s="265">
        <v>292344</v>
      </c>
      <c r="C13" s="29">
        <v>327739</v>
      </c>
      <c r="D13" s="29">
        <v>379374</v>
      </c>
      <c r="E13" s="29">
        <v>417528</v>
      </c>
      <c r="F13" s="29">
        <v>442055</v>
      </c>
      <c r="G13" s="148">
        <v>506679</v>
      </c>
      <c r="H13" s="148">
        <v>555240</v>
      </c>
      <c r="I13" s="148">
        <v>607589</v>
      </c>
      <c r="J13" s="148">
        <v>614569</v>
      </c>
      <c r="K13" s="148"/>
      <c r="L13" s="36" t="s">
        <v>35</v>
      </c>
      <c r="M13" s="201" t="s">
        <v>125</v>
      </c>
      <c r="N13" s="36"/>
      <c r="O13" s="7">
        <v>12.107311933886095</v>
      </c>
      <c r="P13" s="7">
        <v>15.754914733980385</v>
      </c>
      <c r="Q13" s="7">
        <v>10.05709405494315</v>
      </c>
      <c r="R13" s="7">
        <v>5.874336571439514</v>
      </c>
      <c r="S13" s="7">
        <v>14.618995373878803</v>
      </c>
      <c r="T13" s="7">
        <v>9.584174595749957</v>
      </c>
      <c r="U13" s="7">
        <v>9.428175203515593</v>
      </c>
      <c r="V13" s="7">
        <v>1.1488028914282467</v>
      </c>
      <c r="W13" s="250"/>
      <c r="X13" s="201" t="s">
        <v>35</v>
      </c>
    </row>
    <row r="14" spans="1:24" ht="15">
      <c r="A14" s="201" t="s">
        <v>126</v>
      </c>
      <c r="B14" s="265">
        <v>160881</v>
      </c>
      <c r="C14" s="29">
        <v>171281</v>
      </c>
      <c r="D14" s="29">
        <v>191084</v>
      </c>
      <c r="E14" s="29">
        <v>211545</v>
      </c>
      <c r="F14" s="29">
        <v>214247</v>
      </c>
      <c r="G14" s="148">
        <v>223756</v>
      </c>
      <c r="H14" s="148">
        <v>239912</v>
      </c>
      <c r="I14" s="148">
        <v>246509</v>
      </c>
      <c r="J14" s="148">
        <v>249307</v>
      </c>
      <c r="K14" s="148"/>
      <c r="L14" s="36" t="s">
        <v>36</v>
      </c>
      <c r="M14" s="201" t="s">
        <v>126</v>
      </c>
      <c r="N14" s="36"/>
      <c r="O14" s="7">
        <v>6.464405367942774</v>
      </c>
      <c r="P14" s="7">
        <v>11.561702699073464</v>
      </c>
      <c r="Q14" s="7">
        <v>10.707856230767618</v>
      </c>
      <c r="R14" s="7">
        <v>1.27726961166654</v>
      </c>
      <c r="S14" s="7">
        <v>4.438335192558114</v>
      </c>
      <c r="T14" s="7">
        <v>7.220365040490535</v>
      </c>
      <c r="U14" s="7">
        <v>2.7497582446897297</v>
      </c>
      <c r="V14" s="7">
        <v>1.1350498359086174</v>
      </c>
      <c r="W14" s="250"/>
      <c r="X14" s="201" t="s">
        <v>36</v>
      </c>
    </row>
    <row r="15" spans="1:24" s="25" customFormat="1" ht="15">
      <c r="A15" s="206" t="s">
        <v>178</v>
      </c>
      <c r="B15" s="266">
        <v>62675</v>
      </c>
      <c r="C15" s="30">
        <v>67123</v>
      </c>
      <c r="D15" s="30">
        <v>73362</v>
      </c>
      <c r="E15" s="30">
        <v>79430</v>
      </c>
      <c r="F15" s="30">
        <v>83050</v>
      </c>
      <c r="G15" s="149">
        <v>88218</v>
      </c>
      <c r="H15" s="149">
        <v>92862</v>
      </c>
      <c r="I15" s="149">
        <v>100646</v>
      </c>
      <c r="J15" s="149">
        <v>102922</v>
      </c>
      <c r="K15" s="149">
        <v>109017.95322680855</v>
      </c>
      <c r="L15" s="35" t="s">
        <v>37</v>
      </c>
      <c r="M15" s="206" t="s">
        <v>178</v>
      </c>
      <c r="N15" s="35"/>
      <c r="O15" s="23">
        <v>7.0969285999202185</v>
      </c>
      <c r="P15" s="23">
        <v>9.294876569879179</v>
      </c>
      <c r="Q15" s="23">
        <v>8.271312123442655</v>
      </c>
      <c r="R15" s="23">
        <v>4.5574719879139</v>
      </c>
      <c r="S15" s="23">
        <v>6.222757375075247</v>
      </c>
      <c r="T15" s="23">
        <v>5.264231789430724</v>
      </c>
      <c r="U15" s="23">
        <v>8.382330770390482</v>
      </c>
      <c r="V15" s="23">
        <v>2.2613914114818243</v>
      </c>
      <c r="W15" s="249">
        <v>5.922886483753274</v>
      </c>
      <c r="X15" s="206" t="s">
        <v>37</v>
      </c>
    </row>
    <row r="16" spans="1:24" s="25" customFormat="1" ht="15">
      <c r="A16" s="206" t="s">
        <v>127</v>
      </c>
      <c r="B16" s="266">
        <v>228855</v>
      </c>
      <c r="C16" s="30">
        <v>258129</v>
      </c>
      <c r="D16" s="30">
        <v>284806</v>
      </c>
      <c r="E16" s="30">
        <v>315495</v>
      </c>
      <c r="F16" s="30">
        <v>332329</v>
      </c>
      <c r="G16" s="149">
        <v>354436</v>
      </c>
      <c r="H16" s="149">
        <v>374708.16108723765</v>
      </c>
      <c r="I16" s="149">
        <v>415187.5935251321</v>
      </c>
      <c r="J16" s="149">
        <v>419795.26651189756</v>
      </c>
      <c r="K16" s="149">
        <v>426664.2773420261</v>
      </c>
      <c r="L16" s="35" t="s">
        <v>38</v>
      </c>
      <c r="M16" s="206" t="s">
        <v>127</v>
      </c>
      <c r="N16" s="35"/>
      <c r="O16" s="23">
        <v>12.79150553844137</v>
      </c>
      <c r="P16" s="23">
        <v>10.33475510306863</v>
      </c>
      <c r="Q16" s="23">
        <v>10.775405012534847</v>
      </c>
      <c r="R16" s="23">
        <v>5.335742246311355</v>
      </c>
      <c r="S16" s="23">
        <v>6.652142906577524</v>
      </c>
      <c r="T16" s="23">
        <v>5.7195547538166664</v>
      </c>
      <c r="U16" s="23">
        <v>10.802922551897723</v>
      </c>
      <c r="V16" s="23">
        <v>1.1097809902372688</v>
      </c>
      <c r="W16" s="249">
        <v>1.636276389489467</v>
      </c>
      <c r="X16" s="206" t="s">
        <v>38</v>
      </c>
    </row>
    <row r="17" spans="1:24" s="5" customFormat="1" ht="15.75">
      <c r="A17" s="207"/>
      <c r="B17" s="273"/>
      <c r="C17" s="3"/>
      <c r="D17" s="3"/>
      <c r="E17" s="3"/>
      <c r="F17" s="3"/>
      <c r="G17" s="149"/>
      <c r="H17" s="149"/>
      <c r="I17" s="149"/>
      <c r="J17" s="149"/>
      <c r="K17" s="149"/>
      <c r="L17" s="37"/>
      <c r="M17" s="207"/>
      <c r="N17" s="37"/>
      <c r="O17" s="4"/>
      <c r="P17" s="4"/>
      <c r="Q17" s="4"/>
      <c r="R17" s="4"/>
      <c r="S17" s="4"/>
      <c r="T17" s="4"/>
      <c r="U17" s="4"/>
      <c r="V17" s="4"/>
      <c r="W17" s="251"/>
      <c r="X17" s="207"/>
    </row>
    <row r="18" spans="1:24" s="25" customFormat="1" ht="15">
      <c r="A18" s="206" t="s">
        <v>179</v>
      </c>
      <c r="B18" s="272">
        <v>477303</v>
      </c>
      <c r="C18" s="22">
        <v>535397</v>
      </c>
      <c r="D18" s="22">
        <v>594918</v>
      </c>
      <c r="E18" s="22">
        <v>655013</v>
      </c>
      <c r="F18" s="22">
        <v>692224</v>
      </c>
      <c r="G18" s="149">
        <v>747019</v>
      </c>
      <c r="H18" s="149">
        <v>836352</v>
      </c>
      <c r="I18" s="149">
        <v>846630</v>
      </c>
      <c r="J18" s="149">
        <v>884308</v>
      </c>
      <c r="K18" s="149">
        <v>892957.6702062574</v>
      </c>
      <c r="L18" s="35" t="s">
        <v>39</v>
      </c>
      <c r="M18" s="206" t="s">
        <v>179</v>
      </c>
      <c r="N18" s="35"/>
      <c r="O18" s="23">
        <v>12.171304182039506</v>
      </c>
      <c r="P18" s="23">
        <v>11.117170996475508</v>
      </c>
      <c r="Q18" s="23">
        <v>10.101392124628944</v>
      </c>
      <c r="R18" s="23">
        <v>5.680955950492589</v>
      </c>
      <c r="S18" s="23">
        <v>7.91579026442308</v>
      </c>
      <c r="T18" s="23">
        <v>11.9585981079464</v>
      </c>
      <c r="U18" s="23">
        <v>1.2289084022038708</v>
      </c>
      <c r="V18" s="23">
        <v>4.450350212017057</v>
      </c>
      <c r="W18" s="249">
        <v>0.9781286843789019</v>
      </c>
      <c r="X18" s="206" t="s">
        <v>39</v>
      </c>
    </row>
    <row r="19" spans="1:24" ht="15">
      <c r="A19" s="201" t="s">
        <v>128</v>
      </c>
      <c r="B19" s="265">
        <v>433967</v>
      </c>
      <c r="C19" s="29">
        <v>484521</v>
      </c>
      <c r="D19" s="29">
        <v>536693</v>
      </c>
      <c r="E19" s="29">
        <v>589242</v>
      </c>
      <c r="F19" s="29">
        <v>628627</v>
      </c>
      <c r="G19" s="148">
        <v>682207</v>
      </c>
      <c r="H19" s="148">
        <v>764018</v>
      </c>
      <c r="I19" s="148">
        <v>771572</v>
      </c>
      <c r="J19" s="148">
        <v>808908</v>
      </c>
      <c r="K19" s="148"/>
      <c r="L19" s="36" t="s">
        <v>40</v>
      </c>
      <c r="M19" s="201" t="s">
        <v>128</v>
      </c>
      <c r="N19" s="36"/>
      <c r="O19" s="7">
        <v>11.649272870978677</v>
      </c>
      <c r="P19" s="7">
        <v>10.767747940749729</v>
      </c>
      <c r="Q19" s="7">
        <v>9.791258689791007</v>
      </c>
      <c r="R19" s="7">
        <v>6.6840109836026755</v>
      </c>
      <c r="S19" s="7">
        <v>8.523337368582645</v>
      </c>
      <c r="T19" s="7">
        <v>11.992107967229899</v>
      </c>
      <c r="U19" s="7">
        <v>0.9887201610433181</v>
      </c>
      <c r="V19" s="7">
        <v>4.838952165190037</v>
      </c>
      <c r="W19" s="250"/>
      <c r="X19" s="201" t="s">
        <v>40</v>
      </c>
    </row>
    <row r="20" spans="1:24" ht="15">
      <c r="A20" s="201" t="s">
        <v>129</v>
      </c>
      <c r="B20" s="265">
        <v>43336</v>
      </c>
      <c r="C20" s="29">
        <v>50876</v>
      </c>
      <c r="D20" s="29">
        <v>58225</v>
      </c>
      <c r="E20" s="29">
        <v>65771</v>
      </c>
      <c r="F20" s="29">
        <v>63597</v>
      </c>
      <c r="G20" s="148">
        <v>64812</v>
      </c>
      <c r="H20" s="148">
        <v>72334</v>
      </c>
      <c r="I20" s="148">
        <v>75058</v>
      </c>
      <c r="J20" s="148">
        <v>75400</v>
      </c>
      <c r="K20" s="148"/>
      <c r="L20" s="36" t="s">
        <v>41</v>
      </c>
      <c r="M20" s="201" t="s">
        <v>129</v>
      </c>
      <c r="N20" s="36"/>
      <c r="O20" s="7">
        <v>17.39892929665868</v>
      </c>
      <c r="P20" s="7">
        <v>14.444924915480769</v>
      </c>
      <c r="Q20" s="7">
        <v>12.960068699012453</v>
      </c>
      <c r="R20" s="7">
        <v>-3.3054081586109305</v>
      </c>
      <c r="S20" s="7">
        <v>1.910467474880889</v>
      </c>
      <c r="T20" s="7">
        <v>11.605875455162632</v>
      </c>
      <c r="U20" s="7">
        <v>3.765863909088395</v>
      </c>
      <c r="V20" s="7">
        <v>0.4556476324975307</v>
      </c>
      <c r="W20" s="250"/>
      <c r="X20" s="201" t="s">
        <v>41</v>
      </c>
    </row>
    <row r="21" spans="1:24" s="25" customFormat="1" ht="15">
      <c r="A21" s="206" t="s">
        <v>130</v>
      </c>
      <c r="B21" s="272">
        <v>250417</v>
      </c>
      <c r="C21" s="22">
        <v>280010</v>
      </c>
      <c r="D21" s="22">
        <v>315166</v>
      </c>
      <c r="E21" s="22">
        <v>354507</v>
      </c>
      <c r="F21" s="22">
        <v>392901</v>
      </c>
      <c r="G21" s="149">
        <v>450872</v>
      </c>
      <c r="H21" s="149">
        <v>507672</v>
      </c>
      <c r="I21" s="149">
        <v>555631</v>
      </c>
      <c r="J21" s="149">
        <v>589045</v>
      </c>
      <c r="K21" s="149">
        <v>624868.4547839684</v>
      </c>
      <c r="L21" s="35" t="s">
        <v>42</v>
      </c>
      <c r="M21" s="206" t="s">
        <v>130</v>
      </c>
      <c r="N21" s="35"/>
      <c r="O21" s="23">
        <v>11.817488429299928</v>
      </c>
      <c r="P21" s="23">
        <v>12.555265883361315</v>
      </c>
      <c r="Q21" s="23">
        <v>12.482628202280694</v>
      </c>
      <c r="R21" s="23">
        <v>10.830251588826172</v>
      </c>
      <c r="S21" s="23">
        <v>14.754607394738102</v>
      </c>
      <c r="T21" s="23">
        <v>12.597810465054394</v>
      </c>
      <c r="U21" s="23">
        <v>9.446847570872535</v>
      </c>
      <c r="V21" s="23">
        <v>6.013703339086547</v>
      </c>
      <c r="W21" s="249">
        <v>6.081615968893445</v>
      </c>
      <c r="X21" s="206" t="s">
        <v>42</v>
      </c>
    </row>
    <row r="22" spans="1:24" ht="15">
      <c r="A22" s="201" t="s">
        <v>131</v>
      </c>
      <c r="B22" s="265">
        <v>29162</v>
      </c>
      <c r="C22" s="29">
        <v>31339</v>
      </c>
      <c r="D22" s="29">
        <v>34832</v>
      </c>
      <c r="E22" s="29">
        <v>38235</v>
      </c>
      <c r="F22" s="29">
        <v>41161</v>
      </c>
      <c r="G22" s="148">
        <v>44763</v>
      </c>
      <c r="H22" s="148">
        <v>47404</v>
      </c>
      <c r="I22" s="148">
        <v>50963</v>
      </c>
      <c r="J22" s="148">
        <v>51112</v>
      </c>
      <c r="K22" s="148"/>
      <c r="L22" s="36" t="s">
        <v>43</v>
      </c>
      <c r="M22" s="201" t="s">
        <v>131</v>
      </c>
      <c r="N22" s="36"/>
      <c r="O22" s="7">
        <v>7.4651944311089835</v>
      </c>
      <c r="P22" s="7">
        <v>11.145856600402055</v>
      </c>
      <c r="Q22" s="7">
        <v>9.76975195222785</v>
      </c>
      <c r="R22" s="7">
        <v>7.6526742513404</v>
      </c>
      <c r="S22" s="7">
        <v>8.751002162240965</v>
      </c>
      <c r="T22" s="7">
        <v>5.899962022205841</v>
      </c>
      <c r="U22" s="7">
        <v>7.507805248502237</v>
      </c>
      <c r="V22" s="7">
        <v>0.29236897356905445</v>
      </c>
      <c r="W22" s="250"/>
      <c r="X22" s="201" t="s">
        <v>43</v>
      </c>
    </row>
    <row r="23" spans="1:24" ht="15">
      <c r="A23" s="201" t="s">
        <v>132</v>
      </c>
      <c r="B23" s="265">
        <v>169995</v>
      </c>
      <c r="C23" s="29">
        <v>185741</v>
      </c>
      <c r="D23" s="29">
        <v>202367</v>
      </c>
      <c r="E23" s="29">
        <v>219969</v>
      </c>
      <c r="F23" s="29">
        <v>231564</v>
      </c>
      <c r="G23" s="148">
        <v>248380</v>
      </c>
      <c r="H23" s="148">
        <v>268669</v>
      </c>
      <c r="I23" s="148">
        <v>291886</v>
      </c>
      <c r="J23" s="148">
        <v>311173</v>
      </c>
      <c r="K23" s="148"/>
      <c r="L23" s="36" t="s">
        <v>44</v>
      </c>
      <c r="M23" s="201" t="s">
        <v>132</v>
      </c>
      <c r="N23" s="36"/>
      <c r="O23" s="7">
        <v>9.262625371334437</v>
      </c>
      <c r="P23" s="7">
        <v>8.951173946516917</v>
      </c>
      <c r="Q23" s="7">
        <v>8.69805847791389</v>
      </c>
      <c r="R23" s="7">
        <v>5.271197305074821</v>
      </c>
      <c r="S23" s="7">
        <v>7.261923269592856</v>
      </c>
      <c r="T23" s="7">
        <v>8.168532087929776</v>
      </c>
      <c r="U23" s="7">
        <v>8.641488225288356</v>
      </c>
      <c r="V23" s="7">
        <v>6.607716711318815</v>
      </c>
      <c r="W23" s="250"/>
      <c r="X23" s="201" t="s">
        <v>44</v>
      </c>
    </row>
    <row r="24" spans="1:24" ht="15">
      <c r="A24" s="201" t="s">
        <v>133</v>
      </c>
      <c r="B24" s="265">
        <v>1980</v>
      </c>
      <c r="C24" s="29">
        <v>2073</v>
      </c>
      <c r="D24" s="29">
        <v>2298</v>
      </c>
      <c r="E24" s="29">
        <v>2375</v>
      </c>
      <c r="F24" s="29">
        <v>2711</v>
      </c>
      <c r="G24" s="148">
        <v>3233</v>
      </c>
      <c r="H24" s="148">
        <v>3353</v>
      </c>
      <c r="I24" s="148">
        <v>3450</v>
      </c>
      <c r="J24" s="148">
        <v>3748</v>
      </c>
      <c r="K24" s="148"/>
      <c r="L24" s="36" t="s">
        <v>45</v>
      </c>
      <c r="M24" s="201" t="s">
        <v>133</v>
      </c>
      <c r="N24" s="36"/>
      <c r="O24" s="7">
        <v>4.696969696969688</v>
      </c>
      <c r="P24" s="7">
        <v>10.853835021707667</v>
      </c>
      <c r="Q24" s="7">
        <v>3.3507397737162705</v>
      </c>
      <c r="R24" s="7">
        <v>14.147368421052647</v>
      </c>
      <c r="S24" s="7">
        <v>19.254887495389156</v>
      </c>
      <c r="T24" s="7">
        <v>3.7117228580266044</v>
      </c>
      <c r="U24" s="7">
        <v>2.8929317029525663</v>
      </c>
      <c r="V24" s="7">
        <v>8.637681159420296</v>
      </c>
      <c r="W24" s="250"/>
      <c r="X24" s="201" t="s">
        <v>45</v>
      </c>
    </row>
    <row r="25" spans="1:24" ht="15">
      <c r="A25" s="201" t="s">
        <v>134</v>
      </c>
      <c r="B25" s="265">
        <v>49280</v>
      </c>
      <c r="C25" s="29">
        <v>60857</v>
      </c>
      <c r="D25" s="29">
        <v>75669</v>
      </c>
      <c r="E25" s="29">
        <v>93928</v>
      </c>
      <c r="F25" s="29">
        <v>117465</v>
      </c>
      <c r="G25" s="148">
        <v>154496</v>
      </c>
      <c r="H25" s="148">
        <v>188246</v>
      </c>
      <c r="I25" s="148">
        <v>209332</v>
      </c>
      <c r="J25" s="148">
        <v>223012</v>
      </c>
      <c r="K25" s="148"/>
      <c r="L25" s="36" t="s">
        <v>46</v>
      </c>
      <c r="M25" s="201" t="s">
        <v>134</v>
      </c>
      <c r="N25" s="36"/>
      <c r="O25" s="7">
        <v>23.492288961038966</v>
      </c>
      <c r="P25" s="7">
        <v>24.33902427001003</v>
      </c>
      <c r="Q25" s="7">
        <v>24.130092904624092</v>
      </c>
      <c r="R25" s="7">
        <v>25.058555489310947</v>
      </c>
      <c r="S25" s="7">
        <v>31.52513514663943</v>
      </c>
      <c r="T25" s="7">
        <v>21.845225766362873</v>
      </c>
      <c r="U25" s="7">
        <v>11.201300426038259</v>
      </c>
      <c r="V25" s="7">
        <v>6.535073471805546</v>
      </c>
      <c r="W25" s="250"/>
      <c r="X25" s="201" t="s">
        <v>46</v>
      </c>
    </row>
    <row r="26" spans="1:24" ht="15.75">
      <c r="A26" s="201"/>
      <c r="B26" s="271"/>
      <c r="C26" s="8"/>
      <c r="D26" s="8"/>
      <c r="E26" s="8"/>
      <c r="F26" s="8"/>
      <c r="G26" s="149"/>
      <c r="H26" s="149"/>
      <c r="I26" s="149"/>
      <c r="J26" s="149"/>
      <c r="K26" s="149"/>
      <c r="L26" s="36"/>
      <c r="M26" s="201"/>
      <c r="N26" s="36"/>
      <c r="O26" s="4"/>
      <c r="P26" s="4"/>
      <c r="Q26" s="4"/>
      <c r="R26" s="4"/>
      <c r="S26" s="4"/>
      <c r="T26" s="4"/>
      <c r="U26" s="4"/>
      <c r="V26" s="4"/>
      <c r="W26" s="251"/>
      <c r="X26" s="201"/>
    </row>
    <row r="27" spans="1:24" s="25" customFormat="1" ht="15">
      <c r="A27" s="277" t="s">
        <v>135</v>
      </c>
      <c r="B27" s="22">
        <v>437174</v>
      </c>
      <c r="C27" s="22">
        <v>492340</v>
      </c>
      <c r="D27" s="22">
        <v>561063</v>
      </c>
      <c r="E27" s="22">
        <v>628124</v>
      </c>
      <c r="F27" s="22">
        <v>703629</v>
      </c>
      <c r="G27" s="149">
        <v>771905</v>
      </c>
      <c r="H27" s="149">
        <v>849189</v>
      </c>
      <c r="I27" s="149">
        <v>945534</v>
      </c>
      <c r="J27" s="149">
        <v>1048748</v>
      </c>
      <c r="K27" s="149">
        <v>1183713.9183444004</v>
      </c>
      <c r="L27" s="35" t="s">
        <v>47</v>
      </c>
      <c r="M27" s="277" t="s">
        <v>135</v>
      </c>
      <c r="N27" s="35"/>
      <c r="O27" s="23">
        <v>12.618774218045914</v>
      </c>
      <c r="P27" s="23">
        <v>13.958443352155015</v>
      </c>
      <c r="Q27" s="23">
        <v>11.95249018381179</v>
      </c>
      <c r="R27" s="23">
        <v>12.020715654870685</v>
      </c>
      <c r="S27" s="23">
        <v>9.703409040843965</v>
      </c>
      <c r="T27" s="23">
        <v>10.012112889539509</v>
      </c>
      <c r="U27" s="23">
        <v>11.345530853555559</v>
      </c>
      <c r="V27" s="23">
        <v>10.915948025137112</v>
      </c>
      <c r="W27" s="249">
        <v>12.869242024242268</v>
      </c>
      <c r="X27" s="277" t="s">
        <v>47</v>
      </c>
    </row>
    <row r="28" spans="1:24" ht="15">
      <c r="A28" s="201" t="s">
        <v>136</v>
      </c>
      <c r="B28" s="265">
        <v>171098</v>
      </c>
      <c r="C28" s="29">
        <v>198158</v>
      </c>
      <c r="D28" s="29">
        <v>238899</v>
      </c>
      <c r="E28" s="29">
        <v>278776</v>
      </c>
      <c r="F28" s="29">
        <v>317826</v>
      </c>
      <c r="G28" s="148">
        <v>353983</v>
      </c>
      <c r="H28" s="148">
        <v>406609</v>
      </c>
      <c r="I28" s="148">
        <v>459142</v>
      </c>
      <c r="J28" s="148">
        <v>513519</v>
      </c>
      <c r="K28" s="148"/>
      <c r="L28" s="36" t="s">
        <v>48</v>
      </c>
      <c r="M28" s="201" t="s">
        <v>136</v>
      </c>
      <c r="N28" s="36"/>
      <c r="O28" s="7">
        <v>15.815497551111065</v>
      </c>
      <c r="P28" s="7">
        <v>20.55985627630477</v>
      </c>
      <c r="Q28" s="7">
        <v>16.69199117618743</v>
      </c>
      <c r="R28" s="7">
        <v>14.007662065601039</v>
      </c>
      <c r="S28" s="7">
        <v>11.376350581764868</v>
      </c>
      <c r="T28" s="7">
        <v>14.866815638039114</v>
      </c>
      <c r="U28" s="7">
        <v>12.91978288724549</v>
      </c>
      <c r="V28" s="7">
        <v>11.843177056335506</v>
      </c>
      <c r="W28" s="250"/>
      <c r="X28" s="201" t="s">
        <v>48</v>
      </c>
    </row>
    <row r="29" spans="1:24" ht="15">
      <c r="A29" s="201" t="s">
        <v>137</v>
      </c>
      <c r="B29" s="265">
        <v>266076</v>
      </c>
      <c r="C29" s="29">
        <v>294182</v>
      </c>
      <c r="D29" s="29">
        <v>322164</v>
      </c>
      <c r="E29" s="29">
        <v>349348</v>
      </c>
      <c r="F29" s="29">
        <v>385803</v>
      </c>
      <c r="G29" s="148">
        <v>417922</v>
      </c>
      <c r="H29" s="148">
        <v>442580</v>
      </c>
      <c r="I29" s="148">
        <v>486392</v>
      </c>
      <c r="J29" s="148">
        <v>535229</v>
      </c>
      <c r="K29" s="148"/>
      <c r="L29" s="36" t="s">
        <v>49</v>
      </c>
      <c r="M29" s="201" t="s">
        <v>137</v>
      </c>
      <c r="N29" s="36"/>
      <c r="O29" s="7">
        <v>10.563147371427718</v>
      </c>
      <c r="P29" s="7">
        <v>9.511798818418526</v>
      </c>
      <c r="Q29" s="7">
        <v>8.437938441290768</v>
      </c>
      <c r="R29" s="7">
        <v>10.435153485922342</v>
      </c>
      <c r="S29" s="7">
        <v>8.325233344478917</v>
      </c>
      <c r="T29" s="7">
        <v>5.900144046018156</v>
      </c>
      <c r="U29" s="7">
        <v>9.899227258348773</v>
      </c>
      <c r="V29" s="7">
        <v>10.040666787282674</v>
      </c>
      <c r="W29" s="250"/>
      <c r="X29" s="201" t="s">
        <v>49</v>
      </c>
    </row>
    <row r="30" spans="1:24" s="25" customFormat="1" ht="15">
      <c r="A30" s="206" t="s">
        <v>138</v>
      </c>
      <c r="B30" s="272">
        <v>411360.71430394246</v>
      </c>
      <c r="C30" s="22">
        <v>440425.9657689356</v>
      </c>
      <c r="D30" s="22">
        <v>452822.83808091533</v>
      </c>
      <c r="E30" s="22">
        <v>483917.40949692996</v>
      </c>
      <c r="F30" s="22">
        <v>544496.9479497325</v>
      </c>
      <c r="G30" s="149">
        <v>608369</v>
      </c>
      <c r="H30" s="149">
        <v>634166.9679735516</v>
      </c>
      <c r="I30" s="149">
        <v>665245.997386555</v>
      </c>
      <c r="J30" s="149">
        <v>700578.7849482507</v>
      </c>
      <c r="K30" s="149">
        <v>739477.4385272912</v>
      </c>
      <c r="L30" s="35" t="s">
        <v>50</v>
      </c>
      <c r="M30" s="206" t="s">
        <v>138</v>
      </c>
      <c r="N30" s="35"/>
      <c r="O30" s="23">
        <v>7.0656361811735025</v>
      </c>
      <c r="P30" s="23">
        <v>2.8147460130639956</v>
      </c>
      <c r="Q30" s="23">
        <v>6.86682932066654</v>
      </c>
      <c r="R30" s="23">
        <v>12.51856975259058</v>
      </c>
      <c r="S30" s="23">
        <v>11.730470168983203</v>
      </c>
      <c r="T30" s="23">
        <v>4.240513236794044</v>
      </c>
      <c r="U30" s="23">
        <v>4.900764464651132</v>
      </c>
      <c r="V30" s="23">
        <v>5.3112363998433665</v>
      </c>
      <c r="W30" s="249">
        <v>5.5523596224675345</v>
      </c>
      <c r="X30" s="206" t="s">
        <v>50</v>
      </c>
    </row>
    <row r="31" spans="1:24" ht="15">
      <c r="A31" s="201" t="s">
        <v>139</v>
      </c>
      <c r="B31" s="265">
        <v>174637.71430394246</v>
      </c>
      <c r="C31" s="29">
        <v>182211.9657689356</v>
      </c>
      <c r="D31" s="29">
        <v>185638.83808091533</v>
      </c>
      <c r="E31" s="29">
        <v>199773.40949693</v>
      </c>
      <c r="F31" s="29">
        <v>239348.94794973257</v>
      </c>
      <c r="G31" s="148">
        <v>281365</v>
      </c>
      <c r="H31" s="148">
        <v>280267.9679735516</v>
      </c>
      <c r="I31" s="148">
        <v>292137.99738655495</v>
      </c>
      <c r="J31" s="148">
        <v>302148.78494825074</v>
      </c>
      <c r="K31" s="148"/>
      <c r="L31" s="36" t="s">
        <v>51</v>
      </c>
      <c r="M31" s="201" t="s">
        <v>139</v>
      </c>
      <c r="N31" s="36"/>
      <c r="O31" s="7">
        <v>4.337122422371365</v>
      </c>
      <c r="P31" s="7">
        <v>1.8807065153588098</v>
      </c>
      <c r="Q31" s="7">
        <v>7.614016313684189</v>
      </c>
      <c r="R31" s="7">
        <v>19.810213257340806</v>
      </c>
      <c r="S31" s="7">
        <v>17.55430822244162</v>
      </c>
      <c r="T31" s="7">
        <v>-0.3898964073173232</v>
      </c>
      <c r="U31" s="7">
        <v>4.235242970799817</v>
      </c>
      <c r="V31" s="7">
        <v>3.4267324522148925</v>
      </c>
      <c r="W31" s="250"/>
      <c r="X31" s="201" t="s">
        <v>51</v>
      </c>
    </row>
    <row r="32" spans="1:24" ht="15.75" thickBot="1">
      <c r="A32" s="201" t="s">
        <v>140</v>
      </c>
      <c r="B32" s="265">
        <v>236723</v>
      </c>
      <c r="C32" s="29">
        <v>258214</v>
      </c>
      <c r="D32" s="29">
        <v>267184</v>
      </c>
      <c r="E32" s="29">
        <v>284144</v>
      </c>
      <c r="F32" s="29">
        <v>305148</v>
      </c>
      <c r="G32" s="152">
        <v>327004</v>
      </c>
      <c r="H32" s="152">
        <v>353899</v>
      </c>
      <c r="I32" s="148">
        <v>373108</v>
      </c>
      <c r="J32" s="152">
        <v>398430</v>
      </c>
      <c r="K32" s="148"/>
      <c r="L32" s="36" t="s">
        <v>52</v>
      </c>
      <c r="M32" s="201" t="s">
        <v>140</v>
      </c>
      <c r="N32" s="40"/>
      <c r="O32" s="59">
        <v>9.07854327631874</v>
      </c>
      <c r="P32" s="59">
        <v>3.4738627649933704</v>
      </c>
      <c r="Q32" s="59">
        <v>6.347685490149104</v>
      </c>
      <c r="R32" s="59">
        <v>7.3920265780731</v>
      </c>
      <c r="S32" s="59">
        <v>7.162426101432743</v>
      </c>
      <c r="T32" s="59">
        <v>8.224670034617304</v>
      </c>
      <c r="U32" s="59">
        <v>5.427819801694838</v>
      </c>
      <c r="V32" s="59">
        <v>6.78677487483516</v>
      </c>
      <c r="W32" s="250"/>
      <c r="X32" s="201" t="s">
        <v>52</v>
      </c>
    </row>
    <row r="33" spans="1:24" s="25" customFormat="1" ht="15" customHeight="1" thickBot="1">
      <c r="A33" s="208" t="s">
        <v>141</v>
      </c>
      <c r="B33" s="270">
        <v>2971463.7143039424</v>
      </c>
      <c r="C33" s="26">
        <v>3253072.9657689356</v>
      </c>
      <c r="D33" s="26">
        <v>3564363.838080915</v>
      </c>
      <c r="E33" s="26">
        <v>3896636.40949693</v>
      </c>
      <c r="F33" s="26">
        <v>4158675.9479497327</v>
      </c>
      <c r="G33" s="150">
        <v>4516071</v>
      </c>
      <c r="H33" s="150">
        <v>4918533.129060789</v>
      </c>
      <c r="I33" s="150">
        <v>5247529.590911687</v>
      </c>
      <c r="J33" s="150">
        <v>5482111.051460149</v>
      </c>
      <c r="K33" s="150">
        <v>5741790.815830423</v>
      </c>
      <c r="L33" s="38" t="s">
        <v>53</v>
      </c>
      <c r="M33" s="208" t="s">
        <v>141</v>
      </c>
      <c r="N33" s="38"/>
      <c r="O33" s="42">
        <v>9.477122339047625</v>
      </c>
      <c r="P33" s="42">
        <v>9.569132804200692</v>
      </c>
      <c r="Q33" s="42">
        <v>9.32207222691703</v>
      </c>
      <c r="R33" s="42">
        <v>6.724762356943458</v>
      </c>
      <c r="S33" s="42">
        <v>8.593962514113812</v>
      </c>
      <c r="T33" s="42">
        <v>8.911775945524084</v>
      </c>
      <c r="U33" s="42">
        <v>6.68891421930347</v>
      </c>
      <c r="V33" s="42">
        <v>4.470321824477907</v>
      </c>
      <c r="W33" s="252">
        <v>4.736857059856689</v>
      </c>
      <c r="X33" s="208" t="s">
        <v>53</v>
      </c>
    </row>
    <row r="34" spans="1:24" s="2" customFormat="1" ht="15">
      <c r="A34" s="206" t="s">
        <v>142</v>
      </c>
      <c r="B34" s="272">
        <v>2651572.7143039424</v>
      </c>
      <c r="C34" s="22">
        <v>2902178.9657689356</v>
      </c>
      <c r="D34" s="22">
        <v>3178664.838080915</v>
      </c>
      <c r="E34" s="22">
        <v>3469006.40949693</v>
      </c>
      <c r="F34" s="22">
        <v>3689772.9479497327</v>
      </c>
      <c r="G34" s="149">
        <v>3994164.7241975684</v>
      </c>
      <c r="H34" s="149">
        <v>4348232.962778365</v>
      </c>
      <c r="I34" s="149">
        <v>4619695.269691772</v>
      </c>
      <c r="J34" s="243">
        <v>4794228.292426262</v>
      </c>
      <c r="K34" s="243">
        <v>4988116</v>
      </c>
      <c r="L34" s="35" t="s">
        <v>61</v>
      </c>
      <c r="M34" s="209" t="s">
        <v>142</v>
      </c>
      <c r="N34" s="35"/>
      <c r="O34" s="23">
        <v>9.451230589042297</v>
      </c>
      <c r="P34" s="23">
        <v>9.526837440871745</v>
      </c>
      <c r="Q34" s="23">
        <v>9.134073147243356</v>
      </c>
      <c r="R34" s="23">
        <v>6.36397032442548</v>
      </c>
      <c r="S34" s="23">
        <v>8.249607239843158</v>
      </c>
      <c r="T34" s="23">
        <v>8.864637866229458</v>
      </c>
      <c r="U34" s="23">
        <v>6.243048825515359</v>
      </c>
      <c r="V34" s="23">
        <v>3.7780202490744585</v>
      </c>
      <c r="W34" s="249">
        <v>4</v>
      </c>
      <c r="X34" s="206" t="s">
        <v>61</v>
      </c>
    </row>
    <row r="35" spans="1:24" s="24" customFormat="1" ht="15">
      <c r="A35" s="206" t="s">
        <v>143</v>
      </c>
      <c r="B35" s="272">
        <v>2949088.7143039424</v>
      </c>
      <c r="C35" s="22">
        <v>3228176.8742532064</v>
      </c>
      <c r="D35" s="22">
        <v>3534848.7403899743</v>
      </c>
      <c r="E35" s="22">
        <v>3879457.180016193</v>
      </c>
      <c r="F35" s="22">
        <v>4133291.9849582138</v>
      </c>
      <c r="G35" s="22">
        <v>4488313.512783053</v>
      </c>
      <c r="H35" s="22">
        <v>4863885.83447161</v>
      </c>
      <c r="I35" s="22">
        <v>5201162.662728223</v>
      </c>
      <c r="J35" s="22">
        <v>5416659.257738176</v>
      </c>
      <c r="K35" s="22">
        <v>5673857</v>
      </c>
      <c r="L35" s="35" t="s">
        <v>62</v>
      </c>
      <c r="M35" s="206" t="s">
        <v>143</v>
      </c>
      <c r="N35" s="35"/>
      <c r="O35" s="23">
        <v>9.463538977162827</v>
      </c>
      <c r="P35" s="23">
        <v>9.499847067943335</v>
      </c>
      <c r="Q35" s="23">
        <v>9.748887857311843</v>
      </c>
      <c r="R35" s="23">
        <v>6.543049534083551</v>
      </c>
      <c r="S35" s="23">
        <v>8.589316436313382</v>
      </c>
      <c r="T35" s="23">
        <v>8.367782700983327</v>
      </c>
      <c r="U35" s="23">
        <v>6.934308076605021</v>
      </c>
      <c r="V35" s="23">
        <v>4.143238906066358</v>
      </c>
      <c r="W35" s="23">
        <v>4.7</v>
      </c>
      <c r="X35" s="206" t="s">
        <v>62</v>
      </c>
    </row>
    <row r="36" spans="1:24" s="2" customFormat="1" ht="15">
      <c r="A36" s="206" t="s">
        <v>144</v>
      </c>
      <c r="B36" s="272">
        <v>2629197.7143039424</v>
      </c>
      <c r="C36" s="22">
        <v>2877282.8742532064</v>
      </c>
      <c r="D36" s="22">
        <v>3149149.7403899743</v>
      </c>
      <c r="E36" s="22">
        <v>3451827.180016193</v>
      </c>
      <c r="F36" s="22">
        <v>3664388.9849582138</v>
      </c>
      <c r="G36" s="22">
        <v>3966407.2369806217</v>
      </c>
      <c r="H36" s="22">
        <v>4293585.668189187</v>
      </c>
      <c r="I36" s="22">
        <v>4573328.3415083075</v>
      </c>
      <c r="J36" s="22">
        <v>4728776.498704289</v>
      </c>
      <c r="K36" s="22">
        <v>4920183</v>
      </c>
      <c r="L36" s="35" t="s">
        <v>63</v>
      </c>
      <c r="M36" s="206" t="s">
        <v>144</v>
      </c>
      <c r="N36" s="35"/>
      <c r="O36" s="23">
        <v>9.435774213539602</v>
      </c>
      <c r="P36" s="23">
        <v>9.448736117311029</v>
      </c>
      <c r="Q36" s="23">
        <v>9.611401952221456</v>
      </c>
      <c r="R36" s="23">
        <v>6.157950379805044</v>
      </c>
      <c r="S36" s="23">
        <v>8.24198122148465</v>
      </c>
      <c r="T36" s="23">
        <v>8.248735232180167</v>
      </c>
      <c r="U36" s="23">
        <v>6.515362564946841</v>
      </c>
      <c r="V36" s="23">
        <v>3.39901589363501</v>
      </c>
      <c r="W36" s="23">
        <v>4</v>
      </c>
      <c r="X36" s="206" t="s">
        <v>63</v>
      </c>
    </row>
    <row r="37" spans="1:24" s="24" customFormat="1" ht="15">
      <c r="A37" s="201" t="s">
        <v>176</v>
      </c>
      <c r="B37" s="269">
        <v>1089</v>
      </c>
      <c r="C37" s="31">
        <v>1106</v>
      </c>
      <c r="D37" s="31">
        <v>1122</v>
      </c>
      <c r="E37" s="31">
        <v>1138</v>
      </c>
      <c r="F37" s="31">
        <v>1154</v>
      </c>
      <c r="G37" s="148">
        <v>1170</v>
      </c>
      <c r="H37" s="148">
        <v>1186</v>
      </c>
      <c r="I37" s="148">
        <v>1202</v>
      </c>
      <c r="J37" s="244">
        <v>1217</v>
      </c>
      <c r="K37" s="244">
        <v>1233</v>
      </c>
      <c r="L37" s="36" t="s">
        <v>64</v>
      </c>
      <c r="M37" s="284" t="s">
        <v>176</v>
      </c>
      <c r="N37" s="36"/>
      <c r="O37" s="7">
        <f>C37/B37*100-100</f>
        <v>1.5610651974288174</v>
      </c>
      <c r="P37" s="7">
        <f aca="true" t="shared" si="0" ref="P37:W38">D37/C37*100-100</f>
        <v>1.446654611211585</v>
      </c>
      <c r="Q37" s="7">
        <f t="shared" si="0"/>
        <v>1.4260249554367164</v>
      </c>
      <c r="R37" s="7">
        <f t="shared" si="0"/>
        <v>1.4059753954305734</v>
      </c>
      <c r="S37" s="7">
        <f t="shared" si="0"/>
        <v>1.3864818024263599</v>
      </c>
      <c r="T37" s="7">
        <f t="shared" si="0"/>
        <v>1.3675213675213627</v>
      </c>
      <c r="U37" s="7">
        <f t="shared" si="0"/>
        <v>1.3490725126475525</v>
      </c>
      <c r="V37" s="7">
        <f t="shared" si="0"/>
        <v>1.247920133111478</v>
      </c>
      <c r="W37" s="7">
        <f t="shared" si="0"/>
        <v>1.3147082990961394</v>
      </c>
      <c r="X37" s="201" t="s">
        <v>64</v>
      </c>
    </row>
    <row r="38" spans="1:24" s="24" customFormat="1" ht="15.75" thickBot="1">
      <c r="A38" s="285" t="s">
        <v>177</v>
      </c>
      <c r="B38" s="272">
        <v>24143.22969976072</v>
      </c>
      <c r="C38" s="22">
        <v>26015.215861240562</v>
      </c>
      <c r="D38" s="22">
        <v>28067.288238769826</v>
      </c>
      <c r="E38" s="22">
        <v>30332.400527383066</v>
      </c>
      <c r="F38" s="22">
        <v>31753.80402910064</v>
      </c>
      <c r="G38" s="151">
        <v>33900.91655538993</v>
      </c>
      <c r="H38" s="151">
        <v>36202.24003532198</v>
      </c>
      <c r="I38" s="151">
        <v>38047.65675131704</v>
      </c>
      <c r="J38" s="243">
        <v>38856.01067135817</v>
      </c>
      <c r="K38" s="243">
        <v>39904</v>
      </c>
      <c r="L38" s="35" t="s">
        <v>65</v>
      </c>
      <c r="M38" s="285" t="s">
        <v>177</v>
      </c>
      <c r="N38" s="60"/>
      <c r="O38" s="7">
        <f>C38/B38*100-100</f>
        <v>7.75366918494089</v>
      </c>
      <c r="P38" s="7">
        <f t="shared" si="0"/>
        <v>7.8879698268681295</v>
      </c>
      <c r="Q38" s="7">
        <f t="shared" si="0"/>
        <v>8.070292610186698</v>
      </c>
      <c r="R38" s="7">
        <f t="shared" si="0"/>
        <v>4.68608971596025</v>
      </c>
      <c r="S38" s="7">
        <f t="shared" si="0"/>
        <v>6.761748999652383</v>
      </c>
      <c r="T38" s="7">
        <f t="shared" si="0"/>
        <v>6.788381299874203</v>
      </c>
      <c r="U38" s="7">
        <f t="shared" si="0"/>
        <v>5.097520800355213</v>
      </c>
      <c r="V38" s="7">
        <f t="shared" si="0"/>
        <v>2.1245826656937368</v>
      </c>
      <c r="W38" s="7">
        <f t="shared" si="0"/>
        <v>2.697109946529679</v>
      </c>
      <c r="X38" s="206" t="s">
        <v>65</v>
      </c>
    </row>
    <row r="39" spans="1:24" s="2" customFormat="1" ht="15.75" thickBot="1">
      <c r="A39" s="209" t="s">
        <v>145</v>
      </c>
      <c r="B39" s="270">
        <v>270745</v>
      </c>
      <c r="C39" s="27">
        <v>290171</v>
      </c>
      <c r="D39" s="27">
        <v>307125</v>
      </c>
      <c r="E39" s="27">
        <v>354311</v>
      </c>
      <c r="F39" s="27">
        <v>257674</v>
      </c>
      <c r="G39" s="149">
        <v>274776</v>
      </c>
      <c r="H39" s="149">
        <v>363853</v>
      </c>
      <c r="I39" s="149">
        <v>385520</v>
      </c>
      <c r="J39" s="183">
        <v>417736</v>
      </c>
      <c r="K39" s="183">
        <v>454051.23771212355</v>
      </c>
      <c r="L39" s="48" t="s">
        <v>66</v>
      </c>
      <c r="M39" s="209" t="s">
        <v>145</v>
      </c>
      <c r="N39" s="48"/>
      <c r="O39" s="51">
        <v>7.175017082494591</v>
      </c>
      <c r="P39" s="51">
        <v>5.842761681904804</v>
      </c>
      <c r="Q39" s="51">
        <v>15.363776963776957</v>
      </c>
      <c r="R39" s="51">
        <v>-27.274625964195295</v>
      </c>
      <c r="S39" s="51">
        <v>6.637068543974166</v>
      </c>
      <c r="T39" s="51">
        <v>32.4180423326637</v>
      </c>
      <c r="U39" s="51">
        <v>5.95487738179979</v>
      </c>
      <c r="V39" s="51">
        <v>8.356505499066188</v>
      </c>
      <c r="W39" s="253">
        <v>8.693346446589118</v>
      </c>
      <c r="X39" s="209" t="s">
        <v>66</v>
      </c>
    </row>
    <row r="40" spans="1:24" s="24" customFormat="1" ht="15.75" thickBot="1">
      <c r="A40" s="209" t="s">
        <v>146</v>
      </c>
      <c r="B40" s="274">
        <v>363967</v>
      </c>
      <c r="C40" s="63">
        <v>405717</v>
      </c>
      <c r="D40" s="63">
        <v>456797</v>
      </c>
      <c r="E40" s="63">
        <v>503347</v>
      </c>
      <c r="F40" s="63">
        <v>474009</v>
      </c>
      <c r="G40" s="148">
        <v>462054</v>
      </c>
      <c r="H40" s="148">
        <v>560933</v>
      </c>
      <c r="I40" s="148">
        <v>603612</v>
      </c>
      <c r="J40" s="148">
        <v>665180</v>
      </c>
      <c r="K40" s="148">
        <v>684044.6590761296</v>
      </c>
      <c r="L40" s="36" t="s">
        <v>67</v>
      </c>
      <c r="M40" s="209" t="s">
        <v>146</v>
      </c>
      <c r="N40" s="36"/>
      <c r="O40" s="7">
        <v>11.470820156772447</v>
      </c>
      <c r="P40" s="7">
        <v>12.590056615818426</v>
      </c>
      <c r="Q40" s="7">
        <v>10.190522267002635</v>
      </c>
      <c r="R40" s="7">
        <v>-5.828583462303342</v>
      </c>
      <c r="S40" s="7">
        <v>-2.52210401068335</v>
      </c>
      <c r="T40" s="7">
        <v>21.399879667744457</v>
      </c>
      <c r="U40" s="7">
        <v>7.608573572957923</v>
      </c>
      <c r="V40" s="7">
        <v>10.199929756201016</v>
      </c>
      <c r="W40" s="250">
        <v>2.836023193140136</v>
      </c>
      <c r="X40" s="201" t="s">
        <v>67</v>
      </c>
    </row>
    <row r="41" spans="1:24" s="24" customFormat="1" ht="15.75" thickBot="1">
      <c r="A41" s="209" t="s">
        <v>147</v>
      </c>
      <c r="B41" s="274">
        <v>93222</v>
      </c>
      <c r="C41" s="63">
        <v>115546</v>
      </c>
      <c r="D41" s="63">
        <v>149672</v>
      </c>
      <c r="E41" s="63">
        <v>149036</v>
      </c>
      <c r="F41" s="63">
        <v>216335</v>
      </c>
      <c r="G41" s="152">
        <v>187278</v>
      </c>
      <c r="H41" s="152">
        <v>197080</v>
      </c>
      <c r="I41" s="148">
        <v>218092</v>
      </c>
      <c r="J41" s="148">
        <v>247444</v>
      </c>
      <c r="K41" s="148">
        <v>229993.42136400598</v>
      </c>
      <c r="L41" s="40" t="s">
        <v>68</v>
      </c>
      <c r="M41" s="209" t="s">
        <v>147</v>
      </c>
      <c r="N41" s="36"/>
      <c r="O41" s="7">
        <v>23.94713694192359</v>
      </c>
      <c r="P41" s="7">
        <v>29.534557665345403</v>
      </c>
      <c r="Q41" s="7">
        <v>-0.4249291784702507</v>
      </c>
      <c r="R41" s="7">
        <v>45.15620387020584</v>
      </c>
      <c r="S41" s="7">
        <v>-13.43148357870895</v>
      </c>
      <c r="T41" s="7">
        <v>5.233930306816603</v>
      </c>
      <c r="U41" s="7">
        <v>10.661660239496655</v>
      </c>
      <c r="V41" s="7">
        <v>13.458540432478031</v>
      </c>
      <c r="W41" s="250">
        <v>-7.052334522556222</v>
      </c>
      <c r="X41" s="210" t="s">
        <v>68</v>
      </c>
    </row>
    <row r="42" spans="1:24" s="2" customFormat="1" ht="15.75" thickBot="1">
      <c r="A42" s="208" t="s">
        <v>148</v>
      </c>
      <c r="B42" s="275">
        <v>3242208.7143039424</v>
      </c>
      <c r="C42" s="26">
        <v>3543243.9657689356</v>
      </c>
      <c r="D42" s="26">
        <v>3871488.838080915</v>
      </c>
      <c r="E42" s="26">
        <v>4250947.4094969295</v>
      </c>
      <c r="F42" s="26">
        <v>4416349.947949733</v>
      </c>
      <c r="G42" s="149">
        <v>4790847</v>
      </c>
      <c r="H42" s="151">
        <v>5282386.129060789</v>
      </c>
      <c r="I42" s="150">
        <v>5633049.590911687</v>
      </c>
      <c r="J42" s="150">
        <v>5899847.051460149</v>
      </c>
      <c r="K42" s="150">
        <v>6195842.053542546</v>
      </c>
      <c r="L42" s="38" t="s">
        <v>69</v>
      </c>
      <c r="M42" s="208" t="s">
        <v>148</v>
      </c>
      <c r="N42" s="38"/>
      <c r="O42" s="42">
        <v>9.284881942883231</v>
      </c>
      <c r="P42" s="42">
        <v>9.263964758936538</v>
      </c>
      <c r="Q42" s="42">
        <v>9.801360336715078</v>
      </c>
      <c r="R42" s="42">
        <v>3.8909570624958008</v>
      </c>
      <c r="S42" s="42">
        <v>8.479786621622367</v>
      </c>
      <c r="T42" s="42">
        <v>10.259962989024473</v>
      </c>
      <c r="U42" s="42">
        <v>6.638353450190635</v>
      </c>
      <c r="V42" s="42">
        <v>4.736288155156856</v>
      </c>
      <c r="W42" s="252">
        <v>5.016994500037782</v>
      </c>
      <c r="X42" s="208" t="s">
        <v>69</v>
      </c>
    </row>
    <row r="43" spans="1:24" s="2" customFormat="1" ht="18.75" thickBot="1">
      <c r="A43" s="278" t="s">
        <v>149</v>
      </c>
      <c r="B43" s="267">
        <v>354518</v>
      </c>
      <c r="C43" s="50">
        <v>386007</v>
      </c>
      <c r="D43" s="50">
        <v>400579</v>
      </c>
      <c r="E43" s="50">
        <v>438919</v>
      </c>
      <c r="F43" s="50">
        <v>484459</v>
      </c>
      <c r="G43" s="153">
        <v>551702</v>
      </c>
      <c r="H43" s="153">
        <v>583544</v>
      </c>
      <c r="I43" s="153">
        <v>623574</v>
      </c>
      <c r="J43" s="153">
        <v>662032</v>
      </c>
      <c r="K43" s="148">
        <v>687388.3789273533</v>
      </c>
      <c r="L43" s="49" t="s">
        <v>70</v>
      </c>
      <c r="M43" s="221"/>
      <c r="N43" s="157"/>
      <c r="O43" s="41"/>
      <c r="P43" s="41"/>
      <c r="Q43" s="41"/>
      <c r="R43" s="41"/>
      <c r="S43" s="41"/>
      <c r="T43" s="145"/>
      <c r="U43" s="145"/>
      <c r="V43" s="145"/>
      <c r="W43" s="258"/>
      <c r="X43" s="211"/>
    </row>
    <row r="44" spans="1:24" s="24" customFormat="1" ht="18.75" thickBot="1">
      <c r="A44" s="279" t="s">
        <v>150</v>
      </c>
      <c r="B44" s="268">
        <v>1917508</v>
      </c>
      <c r="C44" s="6">
        <v>2083309.451900067</v>
      </c>
      <c r="D44" s="6">
        <v>2259892.310731926</v>
      </c>
      <c r="E44" s="6">
        <v>2471397.3950098604</v>
      </c>
      <c r="F44" s="6">
        <v>2649610.2813839074</v>
      </c>
      <c r="G44" s="148">
        <v>2845303.0746884793</v>
      </c>
      <c r="H44" s="148">
        <v>3092373.321239185</v>
      </c>
      <c r="I44" s="148">
        <v>3378506.432011785</v>
      </c>
      <c r="J44" s="148">
        <v>3547583.749313924</v>
      </c>
      <c r="K44" s="148">
        <v>3719567.9766350864</v>
      </c>
      <c r="L44" s="49" t="s">
        <v>71</v>
      </c>
      <c r="M44" s="205" t="s">
        <v>98</v>
      </c>
      <c r="N44" s="52" t="s">
        <v>1</v>
      </c>
      <c r="O44" s="53" t="s">
        <v>23</v>
      </c>
      <c r="P44" s="53" t="s">
        <v>24</v>
      </c>
      <c r="Q44" s="53" t="s">
        <v>25</v>
      </c>
      <c r="R44" s="53" t="s">
        <v>26</v>
      </c>
      <c r="S44" s="54" t="s">
        <v>27</v>
      </c>
      <c r="T44" s="55" t="s">
        <v>28</v>
      </c>
      <c r="U44" s="55" t="str">
        <f>+U4</f>
        <v>11-12</v>
      </c>
      <c r="V44" s="55" t="str">
        <f>+V4</f>
        <v>12-13</v>
      </c>
      <c r="W44" s="246" t="s">
        <v>57</v>
      </c>
      <c r="X44" s="212" t="s">
        <v>55</v>
      </c>
    </row>
    <row r="45" spans="1:24" ht="18">
      <c r="A45" s="202" t="s">
        <v>173</v>
      </c>
      <c r="B45" s="268">
        <v>1925592</v>
      </c>
      <c r="C45" s="33">
        <v>2089852</v>
      </c>
      <c r="D45" s="33">
        <v>2270688</v>
      </c>
      <c r="E45" s="33">
        <v>2479686</v>
      </c>
      <c r="F45" s="33">
        <v>2656483</v>
      </c>
      <c r="G45" s="148">
        <v>2855920</v>
      </c>
      <c r="H45" s="148">
        <v>3109170</v>
      </c>
      <c r="I45" s="148">
        <v>3394871</v>
      </c>
      <c r="J45" s="148">
        <v>3569463</v>
      </c>
      <c r="K45" s="148"/>
      <c r="L45" s="49" t="s">
        <v>72</v>
      </c>
      <c r="M45" s="184" t="s">
        <v>149</v>
      </c>
      <c r="N45" s="56">
        <v>10.93445953790517</v>
      </c>
      <c r="O45" s="57">
        <v>10.894169403213274</v>
      </c>
      <c r="P45" s="57">
        <v>10.346897970098908</v>
      </c>
      <c r="Q45" s="57">
        <v>10.325204189057306</v>
      </c>
      <c r="R45" s="57">
        <v>10.969669652761723</v>
      </c>
      <c r="S45" s="57">
        <v>11.515750763904588</v>
      </c>
      <c r="T45" s="57">
        <v>11.046977364824983</v>
      </c>
      <c r="U45" s="57">
        <v>11.069918521684396</v>
      </c>
      <c r="V45" s="57">
        <v>11.221172247781478</v>
      </c>
      <c r="W45" s="254">
        <v>11.094349613614357</v>
      </c>
      <c r="X45" s="184" t="s">
        <v>70</v>
      </c>
    </row>
    <row r="46" spans="1:24" ht="18">
      <c r="A46" s="202" t="s">
        <v>95</v>
      </c>
      <c r="B46" s="268">
        <v>-8084</v>
      </c>
      <c r="C46" s="144">
        <v>-6542.548099932959</v>
      </c>
      <c r="D46" s="144">
        <v>-10795.689268073998</v>
      </c>
      <c r="E46" s="144">
        <v>-8288.604990139604</v>
      </c>
      <c r="F46" s="144">
        <v>-6872.718616092578</v>
      </c>
      <c r="G46" s="148">
        <v>-10616.925311520696</v>
      </c>
      <c r="H46" s="148">
        <v>-16796.678760814946</v>
      </c>
      <c r="I46" s="148">
        <v>-16364.567988215014</v>
      </c>
      <c r="J46" s="148">
        <v>-21880.44910685062</v>
      </c>
      <c r="K46" s="148"/>
      <c r="L46" s="49" t="s">
        <v>73</v>
      </c>
      <c r="M46" s="185" t="s">
        <v>150</v>
      </c>
      <c r="N46" s="34">
        <v>59.14202844315229</v>
      </c>
      <c r="O46" s="9">
        <v>58.796669719240136</v>
      </c>
      <c r="P46" s="9">
        <v>58.37269343264199</v>
      </c>
      <c r="Q46" s="9">
        <v>58.13756692187197</v>
      </c>
      <c r="R46" s="9">
        <v>59.995478451927816</v>
      </c>
      <c r="S46" s="9">
        <v>59.390397453487445</v>
      </c>
      <c r="T46" s="9">
        <v>58.54122068484627</v>
      </c>
      <c r="U46" s="9">
        <v>59.9765078841599</v>
      </c>
      <c r="V46" s="9">
        <v>60.13009690540936</v>
      </c>
      <c r="W46" s="255">
        <v>60.03329239983417</v>
      </c>
      <c r="X46" s="185" t="s">
        <v>71</v>
      </c>
    </row>
    <row r="47" spans="1:24" ht="18">
      <c r="A47" s="279" t="s">
        <v>151</v>
      </c>
      <c r="B47" s="268">
        <v>931027.5647437912</v>
      </c>
      <c r="C47" s="32">
        <v>1081792</v>
      </c>
      <c r="D47" s="32">
        <v>1231265</v>
      </c>
      <c r="E47" s="32">
        <v>1430764</v>
      </c>
      <c r="F47" s="32">
        <v>1480943</v>
      </c>
      <c r="G47" s="148">
        <v>1594474.814654793</v>
      </c>
      <c r="H47" s="148">
        <v>1769792.1715931057</v>
      </c>
      <c r="I47" s="148">
        <v>1986645.02916063</v>
      </c>
      <c r="J47" s="148">
        <v>2002047.4654098086</v>
      </c>
      <c r="K47" s="148">
        <v>1999937.644317352</v>
      </c>
      <c r="L47" s="49" t="s">
        <v>74</v>
      </c>
      <c r="M47" s="185" t="s">
        <v>151</v>
      </c>
      <c r="N47" s="34">
        <v>28.71584301887456</v>
      </c>
      <c r="O47" s="9">
        <v>30.531118106772404</v>
      </c>
      <c r="P47" s="9">
        <v>31.803397904417935</v>
      </c>
      <c r="Q47" s="9">
        <v>33.657532360987766</v>
      </c>
      <c r="R47" s="9">
        <v>33.53318956726969</v>
      </c>
      <c r="S47" s="9">
        <v>11.515750763904588</v>
      </c>
      <c r="T47" s="9">
        <v>33.50365021323755</v>
      </c>
      <c r="U47" s="9">
        <v>35.26766447016312</v>
      </c>
      <c r="V47" s="9">
        <v>33.93388757280281</v>
      </c>
      <c r="W47" s="255">
        <v>32.27870605858753</v>
      </c>
      <c r="X47" s="185" t="s">
        <v>74</v>
      </c>
    </row>
    <row r="48" spans="1:24" ht="15">
      <c r="A48" s="202" t="s">
        <v>152</v>
      </c>
      <c r="B48" s="268">
        <v>513763.5933082828</v>
      </c>
      <c r="C48" s="144">
        <v>590140</v>
      </c>
      <c r="D48" s="144">
        <v>660189</v>
      </c>
      <c r="E48" s="144">
        <v>750820</v>
      </c>
      <c r="F48" s="144">
        <v>772313</v>
      </c>
      <c r="G48" s="148">
        <v>818365.614686744</v>
      </c>
      <c r="H48" s="148">
        <v>877097.862073788</v>
      </c>
      <c r="I48" s="148">
        <v>967413.6868658349</v>
      </c>
      <c r="J48" s="148">
        <v>983882.288110249</v>
      </c>
      <c r="K48" s="148"/>
      <c r="L48" s="282" t="s">
        <v>75</v>
      </c>
      <c r="M48" s="279" t="s">
        <v>171</v>
      </c>
      <c r="N48" s="34">
        <v>15.846098711710507</v>
      </c>
      <c r="O48" s="9">
        <v>16.655358922538404</v>
      </c>
      <c r="P48" s="9">
        <v>17.0525869403579</v>
      </c>
      <c r="Q48" s="9">
        <v>17.662415637573233</v>
      </c>
      <c r="R48" s="9">
        <v>17.487586108490845</v>
      </c>
      <c r="S48" s="9">
        <v>59.390397453487445</v>
      </c>
      <c r="T48" s="9">
        <v>16.604198190822835</v>
      </c>
      <c r="U48" s="9">
        <v>17.173889049843474</v>
      </c>
      <c r="V48" s="9">
        <v>16.676403295348965</v>
      </c>
      <c r="W48" s="255"/>
      <c r="X48" s="279" t="s">
        <v>75</v>
      </c>
    </row>
    <row r="49" spans="1:24" ht="15">
      <c r="A49" s="202" t="s">
        <v>153</v>
      </c>
      <c r="B49" s="268">
        <v>417263.97143550846</v>
      </c>
      <c r="C49" s="33">
        <v>491652</v>
      </c>
      <c r="D49" s="33">
        <v>571076</v>
      </c>
      <c r="E49" s="33">
        <v>679944</v>
      </c>
      <c r="F49" s="33">
        <v>708630</v>
      </c>
      <c r="G49" s="148">
        <v>776109.1999680488</v>
      </c>
      <c r="H49" s="148">
        <v>892694.3095193177</v>
      </c>
      <c r="I49" s="148">
        <v>1019231.3422947952</v>
      </c>
      <c r="J49" s="148">
        <v>1018165.1772995596</v>
      </c>
      <c r="K49" s="148"/>
      <c r="L49" s="282" t="s">
        <v>76</v>
      </c>
      <c r="M49" s="279" t="s">
        <v>172</v>
      </c>
      <c r="N49" s="34">
        <v>12.869744307164051</v>
      </c>
      <c r="O49" s="9">
        <v>13.875759184233996</v>
      </c>
      <c r="P49" s="9">
        <v>14.750810964060031</v>
      </c>
      <c r="Q49" s="9">
        <v>15.995116723414526</v>
      </c>
      <c r="R49" s="9">
        <v>16.045603458778846</v>
      </c>
      <c r="S49" s="9">
        <v>59.61200597723116</v>
      </c>
      <c r="T49" s="9">
        <v>16.899452022414714</v>
      </c>
      <c r="U49" s="9">
        <v>18.093775420319645</v>
      </c>
      <c r="V49" s="9">
        <v>17.257484277453848</v>
      </c>
      <c r="W49" s="255"/>
      <c r="X49" s="279" t="s">
        <v>76</v>
      </c>
    </row>
    <row r="50" spans="1:24" ht="18">
      <c r="A50" s="279" t="s">
        <v>154</v>
      </c>
      <c r="B50" s="268">
        <v>80150</v>
      </c>
      <c r="C50" s="32">
        <v>101511</v>
      </c>
      <c r="D50" s="32">
        <v>133556</v>
      </c>
      <c r="E50" s="32">
        <v>175411</v>
      </c>
      <c r="F50" s="32">
        <v>85290</v>
      </c>
      <c r="G50" s="148">
        <v>143051.60946707058</v>
      </c>
      <c r="H50" s="148">
        <v>206953</v>
      </c>
      <c r="I50" s="148">
        <v>117111</v>
      </c>
      <c r="J50" s="148">
        <v>106607</v>
      </c>
      <c r="K50" s="148">
        <v>108348.90906627606</v>
      </c>
      <c r="L50" s="49" t="s">
        <v>77</v>
      </c>
      <c r="M50" s="185" t="s">
        <v>154</v>
      </c>
      <c r="N50" s="34">
        <v>2.472080210209635</v>
      </c>
      <c r="O50" s="9">
        <v>2.8649170359335003</v>
      </c>
      <c r="P50" s="9">
        <v>3.4497322757671514</v>
      </c>
      <c r="Q50" s="9">
        <v>4.126397790951705</v>
      </c>
      <c r="R50" s="9">
        <v>1.9312328281320967</v>
      </c>
      <c r="S50" s="9">
        <v>-0.2216085237437283</v>
      </c>
      <c r="T50" s="9">
        <v>3.91779387086942</v>
      </c>
      <c r="U50" s="9">
        <v>2.0789982070980852</v>
      </c>
      <c r="V50" s="9">
        <v>1.8069451473935398</v>
      </c>
      <c r="W50" s="255">
        <v>1.7487358155672525</v>
      </c>
      <c r="X50" s="185" t="s">
        <v>77</v>
      </c>
    </row>
    <row r="51" spans="1:24" ht="18">
      <c r="A51" s="279" t="s">
        <v>155</v>
      </c>
      <c r="B51" s="268">
        <v>41053.93207805088</v>
      </c>
      <c r="C51" s="6">
        <v>40414.17819724916</v>
      </c>
      <c r="D51" s="6">
        <v>45933.15633759283</v>
      </c>
      <c r="E51" s="6">
        <v>47263.00914044654</v>
      </c>
      <c r="F51" s="6">
        <v>59987.417281473005</v>
      </c>
      <c r="G51" s="148">
        <v>94523.94242856586</v>
      </c>
      <c r="H51" s="148">
        <v>125191.28889217961</v>
      </c>
      <c r="I51" s="148">
        <v>133453.91395906347</v>
      </c>
      <c r="J51" s="148">
        <v>181205.98725421567</v>
      </c>
      <c r="K51" s="148">
        <v>123941.25450753236</v>
      </c>
      <c r="L51" s="49" t="s">
        <v>78</v>
      </c>
      <c r="M51" s="185" t="s">
        <v>155</v>
      </c>
      <c r="N51" s="34">
        <v>1.2662334752519038</v>
      </c>
      <c r="O51" s="9">
        <v>1.1405982367482475</v>
      </c>
      <c r="P51" s="9">
        <v>1.18644682339732</v>
      </c>
      <c r="Q51" s="9">
        <v>1.1118229558629094</v>
      </c>
      <c r="R51" s="9">
        <v>1.3583030780729195</v>
      </c>
      <c r="S51" s="9">
        <v>33.281689326642926</v>
      </c>
      <c r="T51" s="9">
        <v>2.3699761023421946</v>
      </c>
      <c r="U51" s="9">
        <v>2.3691237189599192</v>
      </c>
      <c r="V51" s="9">
        <v>3.071367540102063</v>
      </c>
      <c r="W51" s="255">
        <v>2.0003940293582447</v>
      </c>
      <c r="X51" s="185" t="s">
        <v>78</v>
      </c>
    </row>
    <row r="52" spans="1:24" ht="18">
      <c r="A52" s="279" t="s">
        <v>156</v>
      </c>
      <c r="B52" s="268">
        <v>569051</v>
      </c>
      <c r="C52" s="6">
        <v>717424</v>
      </c>
      <c r="D52" s="6">
        <v>863459</v>
      </c>
      <c r="E52" s="6">
        <v>914628</v>
      </c>
      <c r="F52" s="6">
        <v>1048140</v>
      </c>
      <c r="G52" s="148">
        <v>999029.7089451745</v>
      </c>
      <c r="H52" s="148">
        <v>1195003.361194651</v>
      </c>
      <c r="I52" s="148">
        <v>1381128.5304181897</v>
      </c>
      <c r="J52" s="148">
        <v>1449803.324997206</v>
      </c>
      <c r="K52" s="148">
        <v>1572221.028662563</v>
      </c>
      <c r="L52" s="49" t="s">
        <v>79</v>
      </c>
      <c r="M52" s="185" t="s">
        <v>156</v>
      </c>
      <c r="N52" s="34">
        <v>17.551337688084878</v>
      </c>
      <c r="O52" s="9">
        <v>20.24766024950553</v>
      </c>
      <c r="P52" s="9">
        <v>22.303021811836448</v>
      </c>
      <c r="Q52" s="9">
        <v>21.515862510005505</v>
      </c>
      <c r="R52" s="9">
        <v>23.733173601575515</v>
      </c>
      <c r="S52" s="9">
        <v>17.081856604620103</v>
      </c>
      <c r="T52" s="9">
        <v>22.622415930944513</v>
      </c>
      <c r="U52" s="9">
        <v>24.518309454376016</v>
      </c>
      <c r="V52" s="9">
        <v>24.573574744423166</v>
      </c>
      <c r="W52" s="255">
        <v>25.37542137252558</v>
      </c>
      <c r="X52" s="185" t="s">
        <v>79</v>
      </c>
    </row>
    <row r="53" spans="1:24" ht="18.75">
      <c r="A53" s="279" t="s">
        <v>159</v>
      </c>
      <c r="B53" s="268">
        <v>625945</v>
      </c>
      <c r="C53" s="6">
        <v>829926</v>
      </c>
      <c r="D53" s="6">
        <v>1008198</v>
      </c>
      <c r="E53" s="6">
        <v>1110963</v>
      </c>
      <c r="F53" s="6">
        <v>1363302</v>
      </c>
      <c r="G53" s="148">
        <v>1334180.384608411</v>
      </c>
      <c r="H53" s="148">
        <v>1542428.364747557</v>
      </c>
      <c r="I53" s="148">
        <v>1867248.710434464</v>
      </c>
      <c r="J53" s="148">
        <v>1989578.3132306386</v>
      </c>
      <c r="K53" s="148">
        <v>1938861.2919405203</v>
      </c>
      <c r="L53" s="49" t="s">
        <v>80</v>
      </c>
      <c r="M53" s="185" t="s">
        <v>158</v>
      </c>
      <c r="N53" s="34">
        <v>19.30612909768771</v>
      </c>
      <c r="O53" s="9">
        <v>23.422773255747124</v>
      </c>
      <c r="P53" s="9">
        <v>26.041609369581977</v>
      </c>
      <c r="Q53" s="9">
        <v>26.13447998716773</v>
      </c>
      <c r="R53" s="9">
        <v>30.869428737931102</v>
      </c>
      <c r="S53" s="9">
        <v>16.199832722022826</v>
      </c>
      <c r="T53" s="9">
        <v>29.199462649312263</v>
      </c>
      <c r="U53" s="9">
        <v>33.14809643158595</v>
      </c>
      <c r="V53" s="9">
        <v>33.72254053159292</v>
      </c>
      <c r="W53" s="255">
        <v>31.292942511856857</v>
      </c>
      <c r="X53" s="185" t="s">
        <v>80</v>
      </c>
    </row>
    <row r="54" spans="1:24" ht="18.75" thickBot="1">
      <c r="A54" s="280" t="s">
        <v>157</v>
      </c>
      <c r="B54" s="276">
        <v>-25154.78251789976</v>
      </c>
      <c r="C54" s="6">
        <v>-37287.66432838095</v>
      </c>
      <c r="D54" s="6">
        <v>-54997.628988603596</v>
      </c>
      <c r="E54" s="6">
        <v>-116471.99465337768</v>
      </c>
      <c r="F54" s="6">
        <v>-28777.750715647824</v>
      </c>
      <c r="G54" s="148">
        <v>-103057.7655756718</v>
      </c>
      <c r="H54" s="148">
        <v>-148042.6491107752</v>
      </c>
      <c r="I54" s="148">
        <v>-120120.60420351638</v>
      </c>
      <c r="J54" s="148">
        <v>-59854.162284367485</v>
      </c>
      <c r="K54" s="148">
        <v>-76701.84663309646</v>
      </c>
      <c r="L54" s="49" t="s">
        <v>81</v>
      </c>
      <c r="M54" s="186" t="s">
        <v>157</v>
      </c>
      <c r="N54" s="61">
        <v>-0.7758532757907335</v>
      </c>
      <c r="O54" s="62">
        <v>-1.0523594956659719</v>
      </c>
      <c r="P54" s="62">
        <v>-1.4205808485777722</v>
      </c>
      <c r="Q54" s="62">
        <v>-2.7399067415694365</v>
      </c>
      <c r="R54" s="62">
        <v>-0.6516184418086647</v>
      </c>
      <c r="S54" s="62">
        <v>2.9859356699779926</v>
      </c>
      <c r="T54" s="62">
        <v>-2.802571517752665</v>
      </c>
      <c r="U54" s="62">
        <v>-2.132425824855473</v>
      </c>
      <c r="V54" s="62">
        <v>-1.0145036263195029</v>
      </c>
      <c r="W54" s="256">
        <v>-1.2379567776302702</v>
      </c>
      <c r="X54" s="186" t="s">
        <v>81</v>
      </c>
    </row>
    <row r="55" spans="1:23" ht="18.75" thickBot="1">
      <c r="A55" s="203" t="s">
        <v>96</v>
      </c>
      <c r="B55" s="276">
        <v>3242208.7143039424</v>
      </c>
      <c r="C55" s="182">
        <v>3543243.9657689356</v>
      </c>
      <c r="D55" s="182">
        <v>3871488.838080915</v>
      </c>
      <c r="E55" s="182">
        <v>4250947.4094969295</v>
      </c>
      <c r="F55" s="182">
        <v>4416349.947949733</v>
      </c>
      <c r="G55" s="154">
        <v>4790847</v>
      </c>
      <c r="H55" s="154">
        <v>5282386.129060789</v>
      </c>
      <c r="I55" s="154">
        <v>5633049.590911687</v>
      </c>
      <c r="J55" s="154">
        <v>5899847.051460149</v>
      </c>
      <c r="K55" s="245">
        <v>6195842.053542546</v>
      </c>
      <c r="L55" s="213" t="s">
        <v>82</v>
      </c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</row>
    <row r="56" spans="1:23" ht="15">
      <c r="A56" s="155" t="s">
        <v>116</v>
      </c>
      <c r="B56" s="6"/>
      <c r="C56" s="6"/>
      <c r="D56" s="6"/>
      <c r="E56" s="6"/>
      <c r="F56" s="6"/>
      <c r="G56" s="28" t="s">
        <v>117</v>
      </c>
      <c r="H56" s="148"/>
      <c r="I56" s="148"/>
      <c r="J56" s="148"/>
      <c r="K56" s="148"/>
      <c r="L56" s="148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</row>
  </sheetData>
  <sheetProtection/>
  <mergeCells count="1">
    <mergeCell ref="B2:H2"/>
  </mergeCells>
  <printOptions/>
  <pageMargins left="0.25" right="0" top="0.43" bottom="0.2" header="0.45" footer="0.55"/>
  <pageSetup horizontalDpi="600" verticalDpi="600" orientation="portrait" scale="73" r:id="rId1"/>
  <colBreaks count="1" manualBreakCount="1">
    <brk id="12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P37"/>
  <sheetViews>
    <sheetView zoomScale="120" zoomScaleNormal="120" zoomScaleSheetLayoutView="100" zoomScalePageLayoutView="0" workbookViewId="0" topLeftCell="A16">
      <selection activeCell="A22" sqref="A1:CL16384"/>
    </sheetView>
  </sheetViews>
  <sheetFormatPr defaultColWidth="19.4453125" defaultRowHeight="15"/>
  <cols>
    <col min="1" max="1" width="36.6640625" style="64" customWidth="1"/>
    <col min="2" max="2" width="8.88671875" style="64" customWidth="1"/>
    <col min="3" max="4" width="7.3359375" style="64" customWidth="1"/>
    <col min="5" max="5" width="7.4453125" style="64" customWidth="1"/>
    <col min="6" max="6" width="7.6640625" style="64" customWidth="1"/>
    <col min="7" max="7" width="7.4453125" style="64" customWidth="1"/>
    <col min="8" max="8" width="7.3359375" style="64" customWidth="1"/>
    <col min="9" max="9" width="8.5546875" style="64" customWidth="1"/>
    <col min="10" max="10" width="8.21484375" style="64" customWidth="1"/>
    <col min="11" max="11" width="7.4453125" style="64" customWidth="1"/>
    <col min="12" max="12" width="7.77734375" style="64" customWidth="1"/>
    <col min="13" max="13" width="8.21484375" style="64" customWidth="1"/>
    <col min="14" max="14" width="8.5546875" style="64" customWidth="1"/>
    <col min="15" max="16" width="7.99609375" style="64" customWidth="1"/>
    <col min="17" max="17" width="8.88671875" style="64" customWidth="1"/>
    <col min="18" max="19" width="7.77734375" style="64" customWidth="1"/>
    <col min="20" max="20" width="7.21484375" style="64" customWidth="1"/>
    <col min="21" max="21" width="8.21484375" style="64" customWidth="1"/>
    <col min="22" max="22" width="7.88671875" style="64" customWidth="1"/>
    <col min="23" max="23" width="6.6640625" style="64" customWidth="1"/>
    <col min="24" max="24" width="7.21484375" style="64" customWidth="1"/>
    <col min="25" max="28" width="8.21484375" style="64" customWidth="1"/>
    <col min="29" max="29" width="7.88671875" style="64" customWidth="1"/>
    <col min="30" max="31" width="7.6640625" style="64" customWidth="1"/>
    <col min="32" max="35" width="9.3359375" style="64" customWidth="1"/>
    <col min="36" max="37" width="6.99609375" style="64" customWidth="1"/>
    <col min="38" max="38" width="7.6640625" style="163" customWidth="1"/>
    <col min="39" max="39" width="6.99609375" style="163" customWidth="1"/>
    <col min="40" max="40" width="7.10546875" style="163" customWidth="1"/>
    <col min="41" max="41" width="6.4453125" style="163" customWidth="1"/>
    <col min="42" max="42" width="6.5546875" style="64" customWidth="1"/>
    <col min="43" max="43" width="7.3359375" style="64" customWidth="1"/>
    <col min="44" max="72" width="5.21484375" style="64" customWidth="1"/>
    <col min="73" max="74" width="5.10546875" style="64" customWidth="1"/>
    <col min="75" max="75" width="5.6640625" style="64" customWidth="1"/>
    <col min="76" max="76" width="5.21484375" style="64" customWidth="1"/>
    <col min="77" max="80" width="5.10546875" style="64" customWidth="1"/>
    <col min="81" max="81" width="7.10546875" style="64" customWidth="1"/>
    <col min="82" max="82" width="7.99609375" style="64" customWidth="1"/>
    <col min="83" max="83" width="5.10546875" style="64" customWidth="1"/>
    <col min="84" max="84" width="6.88671875" style="64" customWidth="1"/>
    <col min="85" max="89" width="5.10546875" style="64" customWidth="1"/>
    <col min="90" max="90" width="31.10546875" style="64" customWidth="1"/>
    <col min="91" max="91" width="5.10546875" style="64" customWidth="1"/>
    <col min="92" max="92" width="9.88671875" style="64" customWidth="1"/>
    <col min="93" max="97" width="5.10546875" style="64" customWidth="1"/>
    <col min="98" max="98" width="6.99609375" style="64" customWidth="1"/>
    <col min="99" max="101" width="5.5546875" style="64" customWidth="1"/>
    <col min="102" max="102" width="6.6640625" style="64" customWidth="1"/>
    <col min="103" max="103" width="5.10546875" style="64" customWidth="1"/>
    <col min="104" max="104" width="5.3359375" style="64" customWidth="1"/>
    <col min="105" max="105" width="10.10546875" style="64" customWidth="1"/>
    <col min="106" max="106" width="7.3359375" style="64" customWidth="1"/>
    <col min="107" max="107" width="9.6640625" style="64" customWidth="1"/>
    <col min="108" max="108" width="5.3359375" style="64" customWidth="1"/>
    <col min="109" max="133" width="5.10546875" style="64" customWidth="1"/>
    <col min="134" max="134" width="9.99609375" style="64" customWidth="1"/>
    <col min="135" max="135" width="6.5546875" style="64" customWidth="1"/>
    <col min="136" max="136" width="6.77734375" style="64" customWidth="1"/>
    <col min="137" max="137" width="7.3359375" style="64" customWidth="1"/>
    <col min="138" max="138" width="9.21484375" style="64" customWidth="1"/>
    <col min="139" max="140" width="5.10546875" style="64" customWidth="1"/>
    <col min="141" max="16384" width="19.4453125" style="64" customWidth="1"/>
  </cols>
  <sheetData>
    <row r="1" spans="2:61" ht="22.5" customHeight="1">
      <c r="B1" s="228"/>
      <c r="C1" s="228"/>
      <c r="D1" s="229" t="s">
        <v>113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162"/>
      <c r="AM1" s="162"/>
      <c r="AN1" s="162"/>
      <c r="AO1" s="162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65"/>
      <c r="BG1" s="65"/>
      <c r="BH1" s="65"/>
      <c r="BI1" s="65"/>
    </row>
    <row r="2" spans="2:4" ht="15">
      <c r="B2" s="66"/>
      <c r="C2" s="66"/>
      <c r="D2" s="67" t="s">
        <v>56</v>
      </c>
    </row>
    <row r="3" spans="3:36" ht="15.75" thickBot="1">
      <c r="C3" s="64" t="s">
        <v>104</v>
      </c>
      <c r="L3" s="68" t="s">
        <v>105</v>
      </c>
      <c r="P3" s="64" t="s">
        <v>104</v>
      </c>
      <c r="U3" s="68"/>
      <c r="W3" s="68" t="s">
        <v>105</v>
      </c>
      <c r="AB3" s="64" t="s">
        <v>104</v>
      </c>
      <c r="AJ3" s="68" t="s">
        <v>105</v>
      </c>
    </row>
    <row r="4" spans="1:90" ht="20.25" customHeight="1" thickBot="1">
      <c r="A4" s="222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70"/>
      <c r="W4" s="70"/>
      <c r="X4" s="70"/>
      <c r="Y4" s="70"/>
      <c r="Z4" s="70"/>
      <c r="AA4" s="70"/>
      <c r="AB4" s="70"/>
      <c r="AC4" s="71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175"/>
      <c r="AU4" s="164"/>
      <c r="AV4" s="164"/>
      <c r="AW4" s="176"/>
      <c r="AX4" s="230" t="s">
        <v>99</v>
      </c>
      <c r="AY4" s="73"/>
      <c r="AZ4" s="73"/>
      <c r="BA4" s="73"/>
      <c r="BB4" s="73"/>
      <c r="BC4" s="73"/>
      <c r="BD4" s="73"/>
      <c r="BE4" s="73"/>
      <c r="BF4" s="73"/>
      <c r="BG4" s="72" t="s">
        <v>22</v>
      </c>
      <c r="BH4" s="73"/>
      <c r="BI4" s="74"/>
      <c r="BJ4" s="230" t="s">
        <v>99</v>
      </c>
      <c r="BK4" s="73"/>
      <c r="BL4" s="73"/>
      <c r="BM4" s="73"/>
      <c r="BN4" s="73"/>
      <c r="BO4" s="73"/>
      <c r="BP4" s="73"/>
      <c r="BQ4" s="73"/>
      <c r="BR4" s="75"/>
      <c r="BS4" s="72" t="s">
        <v>22</v>
      </c>
      <c r="BT4" s="75"/>
      <c r="BU4" s="76"/>
      <c r="BV4" s="77"/>
      <c r="BW4" s="75"/>
      <c r="BX4" s="75"/>
      <c r="BY4" s="76"/>
      <c r="BZ4" s="77"/>
      <c r="CA4" s="75"/>
      <c r="CB4" s="75"/>
      <c r="CC4" s="76"/>
      <c r="CD4" s="77"/>
      <c r="CE4" s="75"/>
      <c r="CF4" s="75"/>
      <c r="CG4" s="76"/>
      <c r="CH4" s="77"/>
      <c r="CI4" s="75"/>
      <c r="CJ4" s="75"/>
      <c r="CK4" s="76"/>
      <c r="CL4" s="69"/>
    </row>
    <row r="5" spans="1:90" ht="16.5" customHeight="1" thickBot="1">
      <c r="A5" s="223" t="s">
        <v>106</v>
      </c>
      <c r="B5" s="290" t="s">
        <v>1</v>
      </c>
      <c r="C5" s="291"/>
      <c r="D5" s="291"/>
      <c r="E5" s="292"/>
      <c r="F5" s="290" t="s">
        <v>2</v>
      </c>
      <c r="G5" s="291"/>
      <c r="H5" s="291"/>
      <c r="I5" s="292"/>
      <c r="J5" s="290" t="s">
        <v>3</v>
      </c>
      <c r="K5" s="291"/>
      <c r="L5" s="291"/>
      <c r="M5" s="292"/>
      <c r="N5" s="290" t="s">
        <v>4</v>
      </c>
      <c r="O5" s="291"/>
      <c r="P5" s="291"/>
      <c r="Q5" s="292"/>
      <c r="R5" s="290" t="s">
        <v>5</v>
      </c>
      <c r="S5" s="291"/>
      <c r="T5" s="291"/>
      <c r="U5" s="292"/>
      <c r="V5" s="290" t="s">
        <v>6</v>
      </c>
      <c r="W5" s="291"/>
      <c r="X5" s="291"/>
      <c r="Y5" s="291"/>
      <c r="Z5" s="290" t="s">
        <v>21</v>
      </c>
      <c r="AA5" s="291"/>
      <c r="AB5" s="291"/>
      <c r="AC5" s="292"/>
      <c r="AD5" s="290" t="s">
        <v>58</v>
      </c>
      <c r="AE5" s="291"/>
      <c r="AF5" s="291"/>
      <c r="AG5" s="292"/>
      <c r="AH5" s="290" t="s">
        <v>60</v>
      </c>
      <c r="AI5" s="291"/>
      <c r="AJ5" s="291"/>
      <c r="AK5" s="291"/>
      <c r="AL5" s="290" t="s">
        <v>83</v>
      </c>
      <c r="AM5" s="291"/>
      <c r="AN5" s="291"/>
      <c r="AO5" s="292"/>
      <c r="AP5" s="290" t="s">
        <v>118</v>
      </c>
      <c r="AQ5" s="291"/>
      <c r="AR5" s="291"/>
      <c r="AS5" s="292"/>
      <c r="AT5" s="295" t="s">
        <v>1</v>
      </c>
      <c r="AU5" s="296"/>
      <c r="AV5" s="296"/>
      <c r="AW5" s="297"/>
      <c r="AX5" s="288" t="s">
        <v>2</v>
      </c>
      <c r="AY5" s="288"/>
      <c r="AZ5" s="288"/>
      <c r="BA5" s="289"/>
      <c r="BB5" s="287" t="s">
        <v>3</v>
      </c>
      <c r="BC5" s="288"/>
      <c r="BD5" s="288"/>
      <c r="BE5" s="289"/>
      <c r="BF5" s="287" t="s">
        <v>4</v>
      </c>
      <c r="BG5" s="288"/>
      <c r="BH5" s="288"/>
      <c r="BI5" s="289"/>
      <c r="BJ5" s="287" t="s">
        <v>5</v>
      </c>
      <c r="BK5" s="288"/>
      <c r="BL5" s="288"/>
      <c r="BM5" s="289"/>
      <c r="BN5" s="287" t="s">
        <v>6</v>
      </c>
      <c r="BO5" s="288"/>
      <c r="BP5" s="288"/>
      <c r="BQ5" s="289"/>
      <c r="BR5" s="287" t="s">
        <v>21</v>
      </c>
      <c r="BS5" s="288"/>
      <c r="BT5" s="288"/>
      <c r="BU5" s="289"/>
      <c r="BV5" s="287" t="s">
        <v>58</v>
      </c>
      <c r="BW5" s="288"/>
      <c r="BX5" s="288"/>
      <c r="BY5" s="289"/>
      <c r="BZ5" s="287" t="s">
        <v>60</v>
      </c>
      <c r="CA5" s="288"/>
      <c r="CB5" s="288"/>
      <c r="CC5" s="289"/>
      <c r="CD5" s="287" t="s">
        <v>83</v>
      </c>
      <c r="CE5" s="288"/>
      <c r="CF5" s="288"/>
      <c r="CG5" s="289"/>
      <c r="CH5" s="287" t="s">
        <v>118</v>
      </c>
      <c r="CI5" s="288"/>
      <c r="CJ5" s="288"/>
      <c r="CK5" s="289"/>
      <c r="CL5" s="78" t="s">
        <v>0</v>
      </c>
    </row>
    <row r="6" spans="1:140" s="86" customFormat="1" ht="15.75" thickBot="1">
      <c r="A6" s="200"/>
      <c r="B6" s="80" t="s">
        <v>7</v>
      </c>
      <c r="C6" s="81" t="s">
        <v>8</v>
      </c>
      <c r="D6" s="81" t="s">
        <v>9</v>
      </c>
      <c r="E6" s="82" t="s">
        <v>10</v>
      </c>
      <c r="F6" s="83" t="s">
        <v>7</v>
      </c>
      <c r="G6" s="84" t="s">
        <v>8</v>
      </c>
      <c r="H6" s="84" t="s">
        <v>9</v>
      </c>
      <c r="I6" s="85" t="s">
        <v>10</v>
      </c>
      <c r="J6" s="80" t="s">
        <v>7</v>
      </c>
      <c r="K6" s="81" t="s">
        <v>8</v>
      </c>
      <c r="L6" s="81" t="s">
        <v>9</v>
      </c>
      <c r="M6" s="82" t="s">
        <v>10</v>
      </c>
      <c r="N6" s="83" t="s">
        <v>7</v>
      </c>
      <c r="O6" s="84" t="s">
        <v>8</v>
      </c>
      <c r="P6" s="84" t="s">
        <v>9</v>
      </c>
      <c r="Q6" s="85" t="s">
        <v>10</v>
      </c>
      <c r="R6" s="80" t="s">
        <v>7</v>
      </c>
      <c r="S6" s="81" t="s">
        <v>8</v>
      </c>
      <c r="T6" s="81" t="s">
        <v>9</v>
      </c>
      <c r="U6" s="82" t="s">
        <v>10</v>
      </c>
      <c r="V6" s="83" t="s">
        <v>7</v>
      </c>
      <c r="W6" s="84" t="s">
        <v>8</v>
      </c>
      <c r="X6" s="84" t="s">
        <v>9</v>
      </c>
      <c r="Y6" s="84" t="s">
        <v>10</v>
      </c>
      <c r="Z6" s="80" t="s">
        <v>7</v>
      </c>
      <c r="AA6" s="81" t="s">
        <v>8</v>
      </c>
      <c r="AB6" s="81" t="s">
        <v>9</v>
      </c>
      <c r="AC6" s="82" t="s">
        <v>10</v>
      </c>
      <c r="AD6" s="80" t="s">
        <v>7</v>
      </c>
      <c r="AE6" s="81" t="s">
        <v>8</v>
      </c>
      <c r="AF6" s="81" t="s">
        <v>9</v>
      </c>
      <c r="AG6" s="82" t="s">
        <v>10</v>
      </c>
      <c r="AH6" s="80" t="s">
        <v>7</v>
      </c>
      <c r="AI6" s="81" t="s">
        <v>8</v>
      </c>
      <c r="AJ6" s="81" t="s">
        <v>9</v>
      </c>
      <c r="AK6" s="81" t="s">
        <v>10</v>
      </c>
      <c r="AL6" s="83" t="s">
        <v>7</v>
      </c>
      <c r="AM6" s="84" t="s">
        <v>8</v>
      </c>
      <c r="AN6" s="84" t="s">
        <v>9</v>
      </c>
      <c r="AO6" s="85" t="s">
        <v>10</v>
      </c>
      <c r="AP6" s="83" t="s">
        <v>7</v>
      </c>
      <c r="AQ6" s="84" t="s">
        <v>8</v>
      </c>
      <c r="AR6" s="84" t="s">
        <v>9</v>
      </c>
      <c r="AS6" s="85" t="s">
        <v>10</v>
      </c>
      <c r="AT6" s="177"/>
      <c r="AU6" s="165"/>
      <c r="AV6" s="165"/>
      <c r="AW6" s="166"/>
      <c r="AX6" s="81" t="s">
        <v>7</v>
      </c>
      <c r="AY6" s="81" t="s">
        <v>8</v>
      </c>
      <c r="AZ6" s="81" t="s">
        <v>9</v>
      </c>
      <c r="BA6" s="82" t="s">
        <v>10</v>
      </c>
      <c r="BB6" s="81" t="s">
        <v>7</v>
      </c>
      <c r="BC6" s="81" t="s">
        <v>8</v>
      </c>
      <c r="BD6" s="81" t="s">
        <v>9</v>
      </c>
      <c r="BE6" s="82" t="s">
        <v>10</v>
      </c>
      <c r="BF6" s="81" t="s">
        <v>7</v>
      </c>
      <c r="BG6" s="81" t="s">
        <v>8</v>
      </c>
      <c r="BH6" s="81" t="s">
        <v>9</v>
      </c>
      <c r="BI6" s="82" t="s">
        <v>10</v>
      </c>
      <c r="BJ6" s="81" t="s">
        <v>7</v>
      </c>
      <c r="BK6" s="81" t="s">
        <v>8</v>
      </c>
      <c r="BL6" s="81" t="s">
        <v>9</v>
      </c>
      <c r="BM6" s="82" t="s">
        <v>10</v>
      </c>
      <c r="BN6" s="81" t="s">
        <v>7</v>
      </c>
      <c r="BO6" s="81" t="s">
        <v>8</v>
      </c>
      <c r="BP6" s="81" t="s">
        <v>9</v>
      </c>
      <c r="BQ6" s="82" t="s">
        <v>10</v>
      </c>
      <c r="BR6" s="81" t="s">
        <v>7</v>
      </c>
      <c r="BS6" s="81" t="s">
        <v>8</v>
      </c>
      <c r="BT6" s="81" t="s">
        <v>9</v>
      </c>
      <c r="BU6" s="82" t="s">
        <v>10</v>
      </c>
      <c r="BV6" s="83" t="s">
        <v>7</v>
      </c>
      <c r="BW6" s="84" t="s">
        <v>8</v>
      </c>
      <c r="BX6" s="84" t="s">
        <v>9</v>
      </c>
      <c r="BY6" s="85" t="s">
        <v>10</v>
      </c>
      <c r="BZ6" s="83" t="s">
        <v>7</v>
      </c>
      <c r="CA6" s="84" t="s">
        <v>8</v>
      </c>
      <c r="CB6" s="84" t="s">
        <v>9</v>
      </c>
      <c r="CC6" s="85" t="s">
        <v>10</v>
      </c>
      <c r="CD6" s="83" t="s">
        <v>7</v>
      </c>
      <c r="CE6" s="84" t="s">
        <v>8</v>
      </c>
      <c r="CF6" s="84" t="s">
        <v>9</v>
      </c>
      <c r="CG6" s="85" t="s">
        <v>10</v>
      </c>
      <c r="CH6" s="83" t="s">
        <v>7</v>
      </c>
      <c r="CI6" s="84" t="s">
        <v>8</v>
      </c>
      <c r="CJ6" s="84" t="s">
        <v>9</v>
      </c>
      <c r="CK6" s="85" t="s">
        <v>10</v>
      </c>
      <c r="CL6" s="79"/>
      <c r="EJ6" s="64"/>
    </row>
    <row r="7" spans="1:140" ht="21">
      <c r="A7" s="224" t="s">
        <v>174</v>
      </c>
      <c r="B7" s="87">
        <v>135745.28500334674</v>
      </c>
      <c r="C7" s="88">
        <v>108878.8912332761</v>
      </c>
      <c r="D7" s="88">
        <v>172400.85528269067</v>
      </c>
      <c r="E7" s="89">
        <v>148401.16595523068</v>
      </c>
      <c r="F7" s="87">
        <v>139404.3268674124</v>
      </c>
      <c r="G7" s="88">
        <v>113023.22712535487</v>
      </c>
      <c r="H7" s="88">
        <v>185750.11356611623</v>
      </c>
      <c r="I7" s="89">
        <v>156309.19674473428</v>
      </c>
      <c r="J7" s="88">
        <v>144789.48656924133</v>
      </c>
      <c r="K7" s="88">
        <v>116946.98596185792</v>
      </c>
      <c r="L7" s="88">
        <v>193208.75498555478</v>
      </c>
      <c r="M7" s="88">
        <v>164244.49528931887</v>
      </c>
      <c r="N7" s="87">
        <v>151336.28782897023</v>
      </c>
      <c r="O7" s="88">
        <v>122418.65941538152</v>
      </c>
      <c r="P7" s="88">
        <v>211649.3630752489</v>
      </c>
      <c r="Q7" s="89">
        <v>169676.90619758362</v>
      </c>
      <c r="R7" s="88">
        <v>155734.3828598913</v>
      </c>
      <c r="S7" s="88">
        <v>123779.55381783663</v>
      </c>
      <c r="T7" s="88">
        <v>203809.60483781085</v>
      </c>
      <c r="U7" s="88">
        <v>172364.9167107432</v>
      </c>
      <c r="V7" s="87">
        <v>156673.5459103227</v>
      </c>
      <c r="W7" s="88">
        <v>126274.6228861066</v>
      </c>
      <c r="X7" s="88">
        <v>201085.02114935245</v>
      </c>
      <c r="Y7" s="89">
        <v>176954.0952332375</v>
      </c>
      <c r="Z7" s="88">
        <v>164046.04972063133</v>
      </c>
      <c r="AA7" s="88">
        <v>135616.43485398268</v>
      </c>
      <c r="AB7" s="88">
        <v>226443.72255313376</v>
      </c>
      <c r="AC7" s="88">
        <v>191707.45050526605</v>
      </c>
      <c r="AD7" s="87">
        <v>174763.10953274393</v>
      </c>
      <c r="AE7" s="88">
        <v>141095.65295655307</v>
      </c>
      <c r="AF7" s="88">
        <v>239720.11153675444</v>
      </c>
      <c r="AG7" s="89">
        <v>198252.4391305376</v>
      </c>
      <c r="AH7" s="87">
        <v>177947.69072108524</v>
      </c>
      <c r="AI7" s="88">
        <v>143596.10424080887</v>
      </c>
      <c r="AJ7" s="88">
        <v>241556.1171499975</v>
      </c>
      <c r="AK7" s="88">
        <v>201410.29839383537</v>
      </c>
      <c r="AL7" s="193">
        <v>185083.57393498177</v>
      </c>
      <c r="AM7" s="197">
        <v>150822.29707666356</v>
      </c>
      <c r="AN7" s="88">
        <v>250477.3831331504</v>
      </c>
      <c r="AO7" s="89">
        <v>214164.84027487654</v>
      </c>
      <c r="AP7" s="193">
        <f>'[2]con'!BK$7</f>
        <v>192114.96454927654</v>
      </c>
      <c r="AQ7" s="197">
        <v>155712.05605523588</v>
      </c>
      <c r="AR7" s="88"/>
      <c r="AS7" s="89"/>
      <c r="AT7" s="172"/>
      <c r="AU7" s="167"/>
      <c r="AV7" s="167"/>
      <c r="AW7" s="178"/>
      <c r="AX7" s="96">
        <v>2.695520410874991</v>
      </c>
      <c r="AY7" s="96">
        <v>3.8063722408776357</v>
      </c>
      <c r="AZ7" s="96">
        <v>7.743150845473707</v>
      </c>
      <c r="BA7" s="97">
        <v>5.32881985030312</v>
      </c>
      <c r="BB7" s="93">
        <v>3.862978877944556</v>
      </c>
      <c r="BC7" s="93">
        <v>3.471639357944696</v>
      </c>
      <c r="BD7" s="93">
        <v>4.015416882522516</v>
      </c>
      <c r="BE7" s="93">
        <v>5.076667726431737</v>
      </c>
      <c r="BF7" s="95">
        <v>4.521599886051192</v>
      </c>
      <c r="BG7" s="96">
        <v>4.678763978840948</v>
      </c>
      <c r="BH7" s="96">
        <v>9.544395693183176</v>
      </c>
      <c r="BI7" s="97">
        <v>3.307514750308968</v>
      </c>
      <c r="BJ7" s="95">
        <v>2.9061734591319492</v>
      </c>
      <c r="BK7" s="96">
        <v>1.1116723618393962</v>
      </c>
      <c r="BL7" s="96">
        <v>-3.7041255988333575</v>
      </c>
      <c r="BM7" s="97">
        <v>1.5841934965677922</v>
      </c>
      <c r="BN7" s="95">
        <v>0.6030544014652861</v>
      </c>
      <c r="BO7" s="96">
        <v>2.0157360333855365</v>
      </c>
      <c r="BP7" s="96">
        <v>-1.3368279137906995</v>
      </c>
      <c r="BQ7" s="97">
        <v>2.662478310592448</v>
      </c>
      <c r="BR7" s="95">
        <v>4.7056468706775405</v>
      </c>
      <c r="BS7" s="96">
        <v>7.398012169319188</v>
      </c>
      <c r="BT7" s="96">
        <v>12.610935045702163</v>
      </c>
      <c r="BU7" s="96">
        <v>8.33739126104011</v>
      </c>
      <c r="BV7" s="98">
        <v>6.532958172637279</v>
      </c>
      <c r="BW7" s="99">
        <v>4.040231634513788</v>
      </c>
      <c r="BX7" s="99">
        <v>5.862997142923859</v>
      </c>
      <c r="BY7" s="100">
        <v>3.4140502145438205</v>
      </c>
      <c r="BZ7" s="98">
        <v>1.8222273549925774</v>
      </c>
      <c r="CA7" s="99">
        <v>1.7721674848662872</v>
      </c>
      <c r="CB7" s="99">
        <v>0.7658955276939992</v>
      </c>
      <c r="CC7" s="100">
        <v>1.5928476225296322</v>
      </c>
      <c r="CD7" s="98">
        <v>4.010405298822661</v>
      </c>
      <c r="CE7" s="99">
        <v>5.032645696038557</v>
      </c>
      <c r="CF7" s="99">
        <v>3.693304104488334</v>
      </c>
      <c r="CG7" s="100">
        <v>6.332554427353628</v>
      </c>
      <c r="CH7" s="98">
        <f>AP7/AL7*100-100</f>
        <v>3.7990354653324516</v>
      </c>
      <c r="CI7" s="260">
        <f>AQ7/AM7*100-100</f>
        <v>3.242066374368264</v>
      </c>
      <c r="CJ7" s="99"/>
      <c r="CK7" s="100"/>
      <c r="CL7" s="10" t="s">
        <v>14</v>
      </c>
      <c r="EJ7" s="86"/>
    </row>
    <row r="8" spans="1:90" ht="15">
      <c r="A8" s="224" t="s">
        <v>160</v>
      </c>
      <c r="B8" s="91">
        <v>20274.840647103167</v>
      </c>
      <c r="C8" s="90">
        <v>20067.319692621924</v>
      </c>
      <c r="D8" s="90">
        <v>21743.71247946987</v>
      </c>
      <c r="E8" s="92">
        <v>22942.34088080505</v>
      </c>
      <c r="F8" s="91">
        <v>21110.386370723292</v>
      </c>
      <c r="G8" s="90">
        <v>19649.577870073696</v>
      </c>
      <c r="H8" s="90">
        <v>21745.22692799221</v>
      </c>
      <c r="I8" s="92">
        <v>23636.280945963026</v>
      </c>
      <c r="J8" s="90">
        <v>22187.233178606526</v>
      </c>
      <c r="K8" s="90">
        <v>20901.05009236357</v>
      </c>
      <c r="L8" s="90">
        <v>23607.777208126678</v>
      </c>
      <c r="M8" s="90">
        <v>25882.37472471326</v>
      </c>
      <c r="N8" s="91">
        <v>22390.573111467536</v>
      </c>
      <c r="O8" s="90">
        <v>21837.243851437284</v>
      </c>
      <c r="P8" s="90">
        <v>24619.957038912275</v>
      </c>
      <c r="Q8" s="92">
        <v>27149.14028286194</v>
      </c>
      <c r="R8" s="90">
        <v>23072.253301035435</v>
      </c>
      <c r="S8" s="90">
        <v>22328.89336519625</v>
      </c>
      <c r="T8" s="90">
        <v>25467.922964493548</v>
      </c>
      <c r="U8" s="90">
        <v>27185.751266627114</v>
      </c>
      <c r="V8" s="91">
        <v>24521.28961037231</v>
      </c>
      <c r="W8" s="90">
        <v>23581.797634723836</v>
      </c>
      <c r="X8" s="90">
        <v>26481.703923145215</v>
      </c>
      <c r="Y8" s="92">
        <v>29245.20883175864</v>
      </c>
      <c r="Z8" s="90">
        <v>26723.533345389304</v>
      </c>
      <c r="AA8" s="90">
        <v>25686.57818534245</v>
      </c>
      <c r="AB8" s="90">
        <v>28513.31189959628</v>
      </c>
      <c r="AC8" s="90">
        <v>29694.053194039232</v>
      </c>
      <c r="AD8" s="91">
        <v>26808.077077956543</v>
      </c>
      <c r="AE8" s="90">
        <v>24516.33199620414</v>
      </c>
      <c r="AF8" s="90">
        <v>27970.190584995762</v>
      </c>
      <c r="AG8" s="92">
        <v>31430.597573586572</v>
      </c>
      <c r="AH8" s="91">
        <v>26518.981921906925</v>
      </c>
      <c r="AI8" s="90">
        <v>24484.38561516363</v>
      </c>
      <c r="AJ8" s="90">
        <v>27400.389937567754</v>
      </c>
      <c r="AK8" s="90">
        <v>29924.182134118062</v>
      </c>
      <c r="AL8" s="188">
        <v>25489.507884597348</v>
      </c>
      <c r="AM8" s="198">
        <v>24484.144719705186</v>
      </c>
      <c r="AN8" s="90">
        <v>27075.008526710946</v>
      </c>
      <c r="AO8" s="92">
        <v>29789.796845183882</v>
      </c>
      <c r="AP8" s="188">
        <f>'[2]con'!BK$12</f>
        <v>26016.353350329875</v>
      </c>
      <c r="AQ8" s="198">
        <v>24943.78203226574</v>
      </c>
      <c r="AR8" s="90"/>
      <c r="AS8" s="92"/>
      <c r="AT8" s="172"/>
      <c r="AU8" s="167"/>
      <c r="AV8" s="167"/>
      <c r="AW8" s="178"/>
      <c r="AX8" s="93">
        <v>4.121096378330861</v>
      </c>
      <c r="AY8" s="93">
        <v>-2.0817021353470437</v>
      </c>
      <c r="AZ8" s="93">
        <v>0.006964995162505261</v>
      </c>
      <c r="BA8" s="94">
        <v>3.0247134272970584</v>
      </c>
      <c r="BB8" s="93">
        <v>5.101028417824921</v>
      </c>
      <c r="BC8" s="93">
        <v>6.368952201237192</v>
      </c>
      <c r="BD8" s="93">
        <v>8.56532923892756</v>
      </c>
      <c r="BE8" s="93">
        <v>9.502737693316575</v>
      </c>
      <c r="BF8" s="102">
        <v>0.916472690506879</v>
      </c>
      <c r="BG8" s="93">
        <v>4.47917092651609</v>
      </c>
      <c r="BH8" s="93">
        <v>4.287484678723445</v>
      </c>
      <c r="BI8" s="94">
        <v>4.894317355428484</v>
      </c>
      <c r="BJ8" s="102">
        <v>3.044496387717601</v>
      </c>
      <c r="BK8" s="93">
        <v>2.2514265861742757</v>
      </c>
      <c r="BL8" s="93">
        <v>3.444221792268152</v>
      </c>
      <c r="BM8" s="94">
        <v>0.1348513558209703</v>
      </c>
      <c r="BN8" s="102">
        <v>6.280428228793085</v>
      </c>
      <c r="BO8" s="93">
        <v>5.61113463634733</v>
      </c>
      <c r="BP8" s="93">
        <v>3.9806189144872235</v>
      </c>
      <c r="BQ8" s="94">
        <v>7.575503597208623</v>
      </c>
      <c r="BR8" s="102">
        <v>8.980945823034773</v>
      </c>
      <c r="BS8" s="93">
        <v>8.925445732429466</v>
      </c>
      <c r="BT8" s="93">
        <v>7.6717419028139915</v>
      </c>
      <c r="BU8" s="93">
        <v>1.5347620352540474</v>
      </c>
      <c r="BV8" s="103">
        <v>0.31636435000773133</v>
      </c>
      <c r="BW8" s="104">
        <v>-4.555866416672387</v>
      </c>
      <c r="BX8" s="104">
        <v>-1.9047991215927738</v>
      </c>
      <c r="BY8" s="105">
        <v>5.848121737371741</v>
      </c>
      <c r="BZ8" s="103">
        <v>-1.07838826040728</v>
      </c>
      <c r="CA8" s="104">
        <v>-0.13030652809506194</v>
      </c>
      <c r="CB8" s="104">
        <v>-2.037171129372524</v>
      </c>
      <c r="CC8" s="105">
        <v>-4.792831049239936</v>
      </c>
      <c r="CD8" s="103">
        <v>-3.882026996138734</v>
      </c>
      <c r="CE8" s="104">
        <v>-0.0009838738134106961</v>
      </c>
      <c r="CF8" s="104">
        <v>-1.1875064975286733</v>
      </c>
      <c r="CG8" s="105">
        <v>-0.44908592098482814</v>
      </c>
      <c r="CH8" s="103">
        <f aca="true" t="shared" si="0" ref="CH8:CI14">AP8/AL8*100-100</f>
        <v>2.0669110918806126</v>
      </c>
      <c r="CI8" s="261">
        <f t="shared" si="0"/>
        <v>1.877285556928726</v>
      </c>
      <c r="CJ8" s="104"/>
      <c r="CK8" s="105"/>
      <c r="CL8" s="11" t="s">
        <v>11</v>
      </c>
    </row>
    <row r="9" spans="1:90" ht="21">
      <c r="A9" s="224" t="s">
        <v>107</v>
      </c>
      <c r="B9" s="91">
        <v>104207.81681715847</v>
      </c>
      <c r="C9" s="90">
        <v>110614.29362656607</v>
      </c>
      <c r="D9" s="90">
        <v>115718.2662074455</v>
      </c>
      <c r="E9" s="92">
        <v>122684.21001729579</v>
      </c>
      <c r="F9" s="91">
        <v>117189.43673841671</v>
      </c>
      <c r="G9" s="90">
        <v>120671.90036273617</v>
      </c>
      <c r="H9" s="90">
        <v>126163.96084334177</v>
      </c>
      <c r="I9" s="92">
        <v>134994.70205550533</v>
      </c>
      <c r="J9" s="90">
        <v>131959.11993844336</v>
      </c>
      <c r="K9" s="90">
        <v>137616.18485929686</v>
      </c>
      <c r="L9" s="90">
        <v>143793.05551004084</v>
      </c>
      <c r="M9" s="90">
        <v>157089.63969221886</v>
      </c>
      <c r="N9" s="91">
        <v>148706.37872274645</v>
      </c>
      <c r="O9" s="90">
        <v>152133.0370527944</v>
      </c>
      <c r="P9" s="90">
        <v>158014.38319978467</v>
      </c>
      <c r="Q9" s="92">
        <v>170219.20102467446</v>
      </c>
      <c r="R9" s="90">
        <v>166691.20339107886</v>
      </c>
      <c r="S9" s="90">
        <v>165642.54956537674</v>
      </c>
      <c r="T9" s="90">
        <v>162644.96073162244</v>
      </c>
      <c r="U9" s="90">
        <v>161323.28631192195</v>
      </c>
      <c r="V9" s="91">
        <v>170060.31429832344</v>
      </c>
      <c r="W9" s="90">
        <v>179197.4325359704</v>
      </c>
      <c r="X9" s="90">
        <v>183109.30310135602</v>
      </c>
      <c r="Y9" s="92">
        <v>198068.15367901415</v>
      </c>
      <c r="Z9" s="90">
        <v>187818.33592065086</v>
      </c>
      <c r="AA9" s="90">
        <v>192410.89884049975</v>
      </c>
      <c r="AB9" s="90">
        <v>199745.9437573782</v>
      </c>
      <c r="AC9" s="90">
        <v>215176.4708681623</v>
      </c>
      <c r="AD9" s="91">
        <v>211032.42617942387</v>
      </c>
      <c r="AE9" s="90">
        <v>207491.72777003387</v>
      </c>
      <c r="AF9" s="90">
        <v>210324.6042995889</v>
      </c>
      <c r="AG9" s="92">
        <v>225248.71418376692</v>
      </c>
      <c r="AH9" s="91">
        <v>208756.33813209078</v>
      </c>
      <c r="AI9" s="90">
        <v>207436.60180822448</v>
      </c>
      <c r="AJ9" s="90">
        <v>215581.70331940663</v>
      </c>
      <c r="AK9" s="90">
        <v>232101.35732860104</v>
      </c>
      <c r="AL9" s="187">
        <v>206339.70462856727</v>
      </c>
      <c r="AM9" s="198">
        <v>210211.19110808155</v>
      </c>
      <c r="AN9" s="90">
        <v>212318.56868134416</v>
      </c>
      <c r="AO9" s="92">
        <v>228835.08658580674</v>
      </c>
      <c r="AP9" s="187">
        <f>'[2]con'!BK$13</f>
        <v>213469.95954583178</v>
      </c>
      <c r="AQ9" s="198">
        <v>210459.2898742483</v>
      </c>
      <c r="AR9" s="90"/>
      <c r="AS9" s="92"/>
      <c r="AT9" s="172"/>
      <c r="AU9" s="167"/>
      <c r="AV9" s="167"/>
      <c r="AW9" s="178"/>
      <c r="AX9" s="93">
        <v>12.457433921713971</v>
      </c>
      <c r="AY9" s="93">
        <v>9.092501887798136</v>
      </c>
      <c r="AZ9" s="93">
        <v>9.026832995553619</v>
      </c>
      <c r="BA9" s="94">
        <v>10.03429213626923</v>
      </c>
      <c r="BB9" s="93">
        <v>12.60325470545152</v>
      </c>
      <c r="BC9" s="93">
        <v>14.041615691496261</v>
      </c>
      <c r="BD9" s="93">
        <v>13.97316202571443</v>
      </c>
      <c r="BE9" s="93">
        <v>16.367262789045483</v>
      </c>
      <c r="BF9" s="102">
        <v>12.691247707710843</v>
      </c>
      <c r="BG9" s="93">
        <v>10.54879715517474</v>
      </c>
      <c r="BH9" s="93">
        <v>9.890135263695527</v>
      </c>
      <c r="BI9" s="94">
        <v>8.358005886435265</v>
      </c>
      <c r="BJ9" s="102">
        <v>12.094185079890863</v>
      </c>
      <c r="BK9" s="93">
        <v>8.880064957813332</v>
      </c>
      <c r="BL9" s="93">
        <v>2.9304785033290983</v>
      </c>
      <c r="BM9" s="94">
        <v>-5.226152313723404</v>
      </c>
      <c r="BN9" s="102">
        <v>2.0211689871481866</v>
      </c>
      <c r="BO9" s="93">
        <v>8.183213193807887</v>
      </c>
      <c r="BP9" s="93">
        <v>12.582217289536217</v>
      </c>
      <c r="BQ9" s="94">
        <v>22.777162681923826</v>
      </c>
      <c r="BR9" s="102">
        <v>10.442190287368234</v>
      </c>
      <c r="BS9" s="93">
        <v>7.373691753020523</v>
      </c>
      <c r="BT9" s="93">
        <v>9.085633757676064</v>
      </c>
      <c r="BU9" s="93">
        <v>8.637591087395904</v>
      </c>
      <c r="BV9" s="103">
        <v>12.359863665590382</v>
      </c>
      <c r="BW9" s="104">
        <v>7.837824686862177</v>
      </c>
      <c r="BX9" s="104">
        <v>5.2960577537735105</v>
      </c>
      <c r="BY9" s="105">
        <v>4.680922256493304</v>
      </c>
      <c r="BZ9" s="103">
        <v>-1.0785489645074335</v>
      </c>
      <c r="CA9" s="104">
        <v>-0.0265677877387418</v>
      </c>
      <c r="CB9" s="104">
        <v>2.4995168954790756</v>
      </c>
      <c r="CC9" s="105">
        <v>3.0422562764302654</v>
      </c>
      <c r="CD9" s="103">
        <v>-1.1576335957734614</v>
      </c>
      <c r="CE9" s="104">
        <v>1.33756013918034</v>
      </c>
      <c r="CF9" s="104">
        <v>-1.5136417366680632</v>
      </c>
      <c r="CG9" s="105">
        <v>-1.4072605091102588</v>
      </c>
      <c r="CH9" s="103">
        <f t="shared" si="0"/>
        <v>3.4555903480135868</v>
      </c>
      <c r="CI9" s="261">
        <f t="shared" si="0"/>
        <v>0.11802357660357643</v>
      </c>
      <c r="CJ9" s="104"/>
      <c r="CK9" s="105"/>
      <c r="CL9" s="11" t="s">
        <v>12</v>
      </c>
    </row>
    <row r="10" spans="1:90" ht="21">
      <c r="A10" s="224" t="s">
        <v>108</v>
      </c>
      <c r="B10" s="91">
        <v>15370.045941375423</v>
      </c>
      <c r="C10" s="90">
        <v>15738.115116128569</v>
      </c>
      <c r="D10" s="90">
        <v>15669.38707905735</v>
      </c>
      <c r="E10" s="92">
        <v>15897.451863438659</v>
      </c>
      <c r="F10" s="91">
        <v>16774.35282650836</v>
      </c>
      <c r="G10" s="90">
        <v>16450.40523691076</v>
      </c>
      <c r="H10" s="90">
        <v>16736.981022605265</v>
      </c>
      <c r="I10" s="92">
        <v>17161.26091397562</v>
      </c>
      <c r="J10" s="90">
        <v>18054.759643952755</v>
      </c>
      <c r="K10" s="90">
        <v>18076.952272397884</v>
      </c>
      <c r="L10" s="90">
        <v>18562.267612140386</v>
      </c>
      <c r="M10" s="90">
        <v>18668.02047150897</v>
      </c>
      <c r="N10" s="91">
        <v>19839.59265860341</v>
      </c>
      <c r="O10" s="90">
        <v>19680.442403787463</v>
      </c>
      <c r="P10" s="90">
        <v>19824.417649021198</v>
      </c>
      <c r="Q10" s="92">
        <v>20085.547288587935</v>
      </c>
      <c r="R10" s="90">
        <v>20613.965726388622</v>
      </c>
      <c r="S10" s="90">
        <v>20649.22636858881</v>
      </c>
      <c r="T10" s="90">
        <v>20750.9433954183</v>
      </c>
      <c r="U10" s="90">
        <v>21035.864509604267</v>
      </c>
      <c r="V10" s="91">
        <v>21890.997267359468</v>
      </c>
      <c r="W10" s="90">
        <v>22163.20034444779</v>
      </c>
      <c r="X10" s="90">
        <v>21644.92568567162</v>
      </c>
      <c r="Y10" s="92">
        <v>22519.333808230545</v>
      </c>
      <c r="Z10" s="90">
        <v>23014.858382142458</v>
      </c>
      <c r="AA10" s="90">
        <v>22706.602199910772</v>
      </c>
      <c r="AB10" s="90">
        <v>22951.93962018972</v>
      </c>
      <c r="AC10" s="90">
        <v>24186.884737444016</v>
      </c>
      <c r="AD10" s="91">
        <v>24963.728453809657</v>
      </c>
      <c r="AE10" s="90">
        <v>25056.25315378175</v>
      </c>
      <c r="AF10" s="90">
        <v>25144.151618755233</v>
      </c>
      <c r="AG10" s="92">
        <v>25481.866773653364</v>
      </c>
      <c r="AH10" s="91">
        <v>26018.186654498604</v>
      </c>
      <c r="AI10" s="90">
        <v>25388.563506549275</v>
      </c>
      <c r="AJ10" s="90">
        <v>25799.187298690144</v>
      </c>
      <c r="AK10" s="90">
        <v>25717.06254026197</v>
      </c>
      <c r="AL10" s="188">
        <v>26998.989058258936</v>
      </c>
      <c r="AM10" s="198">
        <v>27368.550471185714</v>
      </c>
      <c r="AN10" s="90">
        <v>27090.238789845793</v>
      </c>
      <c r="AO10" s="92">
        <v>27560.17490751811</v>
      </c>
      <c r="AP10" s="188">
        <f>'[2]con'!BK$16</f>
        <v>29762.826665283228</v>
      </c>
      <c r="AQ10" s="198">
        <v>29758.264178703885</v>
      </c>
      <c r="AR10" s="90"/>
      <c r="AS10" s="92"/>
      <c r="AT10" s="172"/>
      <c r="AU10" s="167"/>
      <c r="AV10" s="167"/>
      <c r="AW10" s="178"/>
      <c r="AX10" s="93">
        <v>9.136647284525083</v>
      </c>
      <c r="AY10" s="93">
        <v>4.5258921765811095</v>
      </c>
      <c r="AZ10" s="93">
        <v>6.81324635202094</v>
      </c>
      <c r="BA10" s="94">
        <v>7.949758624169817</v>
      </c>
      <c r="BB10" s="93">
        <v>7.633122008862131</v>
      </c>
      <c r="BC10" s="93">
        <v>9.887580348704986</v>
      </c>
      <c r="BD10" s="93">
        <v>10.905709859322045</v>
      </c>
      <c r="BE10" s="93">
        <v>8.780004948857183</v>
      </c>
      <c r="BF10" s="102">
        <v>9.88566477675856</v>
      </c>
      <c r="BG10" s="93">
        <v>8.870356613365544</v>
      </c>
      <c r="BH10" s="93">
        <v>6.799546603106393</v>
      </c>
      <c r="BI10" s="94">
        <v>7.59334295375551</v>
      </c>
      <c r="BJ10" s="102">
        <v>3.903170196639124</v>
      </c>
      <c r="BK10" s="93">
        <v>4.922572089207236</v>
      </c>
      <c r="BL10" s="93">
        <v>4.673659336685972</v>
      </c>
      <c r="BM10" s="94">
        <v>4.731348403716524</v>
      </c>
      <c r="BN10" s="102">
        <v>6.194982362544991</v>
      </c>
      <c r="BO10" s="93">
        <v>7.331867784460954</v>
      </c>
      <c r="BP10" s="93">
        <v>4.3081525173005275</v>
      </c>
      <c r="BQ10" s="94">
        <v>7.052095709919499</v>
      </c>
      <c r="BR10" s="102">
        <v>5.133896373276343</v>
      </c>
      <c r="BS10" s="93">
        <v>2.451820346419936</v>
      </c>
      <c r="BT10" s="93">
        <v>6.038431147783115</v>
      </c>
      <c r="BU10" s="93">
        <v>7.404974513961875</v>
      </c>
      <c r="BV10" s="103">
        <v>8.467877747965446</v>
      </c>
      <c r="BW10" s="104">
        <v>10.347875623065292</v>
      </c>
      <c r="BX10" s="104">
        <v>9.551314768348078</v>
      </c>
      <c r="BY10" s="105">
        <v>5.354067091594359</v>
      </c>
      <c r="BZ10" s="103">
        <v>4.223961186887635</v>
      </c>
      <c r="CA10" s="104">
        <v>1.3262571651395234</v>
      </c>
      <c r="CB10" s="104">
        <v>2.6051214209443145</v>
      </c>
      <c r="CC10" s="105">
        <v>0.9229926861237061</v>
      </c>
      <c r="CD10" s="103">
        <v>3.76968009640575</v>
      </c>
      <c r="CE10" s="104">
        <v>7.798735695013519</v>
      </c>
      <c r="CF10" s="104">
        <v>5.0042331807141665</v>
      </c>
      <c r="CG10" s="105">
        <v>7.166885270705436</v>
      </c>
      <c r="CH10" s="103">
        <f t="shared" si="0"/>
        <v>10.236818871478604</v>
      </c>
      <c r="CI10" s="261">
        <f t="shared" si="0"/>
        <v>8.731604949389336</v>
      </c>
      <c r="CJ10" s="104"/>
      <c r="CK10" s="105"/>
      <c r="CL10" s="11" t="s">
        <v>15</v>
      </c>
    </row>
    <row r="11" spans="1:90" ht="21">
      <c r="A11" s="224" t="s">
        <v>109</v>
      </c>
      <c r="B11" s="91">
        <v>54628.11852035074</v>
      </c>
      <c r="C11" s="90">
        <v>55319.929645714896</v>
      </c>
      <c r="D11" s="90">
        <v>57933.83469820391</v>
      </c>
      <c r="E11" s="92">
        <v>60973.22834378254</v>
      </c>
      <c r="F11" s="91">
        <v>60666.58414363959</v>
      </c>
      <c r="G11" s="90">
        <v>60889.38080379885</v>
      </c>
      <c r="H11" s="90">
        <v>66694.38259539398</v>
      </c>
      <c r="I11" s="92">
        <v>69878.79836470976</v>
      </c>
      <c r="J11" s="90">
        <v>67522.34084050219</v>
      </c>
      <c r="K11" s="90">
        <v>67185.05486035589</v>
      </c>
      <c r="L11" s="90">
        <v>72818.53049685979</v>
      </c>
      <c r="M11" s="90">
        <v>77279.59521194336</v>
      </c>
      <c r="N11" s="91">
        <v>75363.17163166948</v>
      </c>
      <c r="O11" s="90">
        <v>76547.1751306273</v>
      </c>
      <c r="P11" s="90">
        <v>80378.93425069735</v>
      </c>
      <c r="Q11" s="92">
        <v>83205.52636318715</v>
      </c>
      <c r="R11" s="90">
        <v>82341.0759147596</v>
      </c>
      <c r="S11" s="90">
        <v>81612.09843474622</v>
      </c>
      <c r="T11" s="90">
        <v>80870.21243168945</v>
      </c>
      <c r="U11" s="90">
        <v>87505.98477721389</v>
      </c>
      <c r="V11" s="91">
        <v>85728.72445825725</v>
      </c>
      <c r="W11" s="90">
        <v>86057.40625619516</v>
      </c>
      <c r="X11" s="90">
        <v>88021.12104262943</v>
      </c>
      <c r="Y11" s="92">
        <v>94628.82115427771</v>
      </c>
      <c r="Z11" s="90">
        <v>90991.04579166128</v>
      </c>
      <c r="AA11" s="90">
        <v>89221.64504876346</v>
      </c>
      <c r="AB11" s="90">
        <v>93604.70777758505</v>
      </c>
      <c r="AC11" s="90">
        <v>100890.76246922786</v>
      </c>
      <c r="AD11" s="91">
        <v>99063.57316326596</v>
      </c>
      <c r="AE11" s="90">
        <v>99881.37036325788</v>
      </c>
      <c r="AF11" s="90">
        <v>105047.49655980042</v>
      </c>
      <c r="AG11" s="92">
        <v>111195.15343880783</v>
      </c>
      <c r="AH11" s="91">
        <v>101803.16282819936</v>
      </c>
      <c r="AI11" s="90">
        <v>98030.97989707606</v>
      </c>
      <c r="AJ11" s="90">
        <v>106094.34479412065</v>
      </c>
      <c r="AK11" s="90">
        <v>113866.77899250141</v>
      </c>
      <c r="AL11" s="188">
        <v>102874.75817039958</v>
      </c>
      <c r="AM11" s="198">
        <v>102378.16792362684</v>
      </c>
      <c r="AN11" s="90">
        <v>106759.026692027</v>
      </c>
      <c r="AO11" s="92">
        <v>114652.32455597265</v>
      </c>
      <c r="AP11" s="188">
        <f>'[2]con'!BK$17</f>
        <v>107778.57869163222</v>
      </c>
      <c r="AQ11" s="198">
        <v>107121.02499406006</v>
      </c>
      <c r="AR11" s="90"/>
      <c r="AS11" s="92"/>
      <c r="AT11" s="172"/>
      <c r="AU11" s="167"/>
      <c r="AV11" s="167"/>
      <c r="AW11" s="178"/>
      <c r="AX11" s="93">
        <v>11.053768254968048</v>
      </c>
      <c r="AY11" s="93">
        <v>10.067711932665773</v>
      </c>
      <c r="AZ11" s="93">
        <v>15.121643410671169</v>
      </c>
      <c r="BA11" s="94">
        <v>14.60570526250531</v>
      </c>
      <c r="BB11" s="93">
        <v>11.30071322398885</v>
      </c>
      <c r="BC11" s="93">
        <v>10.339527144878204</v>
      </c>
      <c r="BD11" s="93">
        <v>9.182404369223079</v>
      </c>
      <c r="BE11" s="93">
        <v>10.590904566800845</v>
      </c>
      <c r="BF11" s="102">
        <v>11.612202263082821</v>
      </c>
      <c r="BG11" s="93">
        <v>13.934825668789856</v>
      </c>
      <c r="BH11" s="93">
        <v>10.382527225214446</v>
      </c>
      <c r="BI11" s="94">
        <v>7.668170537114747</v>
      </c>
      <c r="BJ11" s="102">
        <v>9.259037447619605</v>
      </c>
      <c r="BK11" s="93">
        <v>6.616734445752769</v>
      </c>
      <c r="BL11" s="93">
        <v>0.6112026559842434</v>
      </c>
      <c r="BM11" s="94">
        <v>5.168476905314549</v>
      </c>
      <c r="BN11" s="102">
        <v>4.114165992929927</v>
      </c>
      <c r="BO11" s="93">
        <v>5.446873572308931</v>
      </c>
      <c r="BP11" s="93">
        <v>8.842450632833817</v>
      </c>
      <c r="BQ11" s="94">
        <v>8.139827687441297</v>
      </c>
      <c r="BR11" s="102">
        <v>6.138340873094819</v>
      </c>
      <c r="BS11" s="93">
        <v>3.676893053397734</v>
      </c>
      <c r="BT11" s="93">
        <v>6.343462419947414</v>
      </c>
      <c r="BU11" s="93">
        <v>6.617372211306559</v>
      </c>
      <c r="BV11" s="103">
        <v>8.87178216424509</v>
      </c>
      <c r="BW11" s="104">
        <v>11.947465560255495</v>
      </c>
      <c r="BX11" s="104">
        <v>12.224586833180112</v>
      </c>
      <c r="BY11" s="105">
        <v>10.213413713394075</v>
      </c>
      <c r="BZ11" s="103">
        <v>2.7654864219548188</v>
      </c>
      <c r="CA11" s="104">
        <v>-1.8525881848158008</v>
      </c>
      <c r="CB11" s="104">
        <v>0.9965475319293233</v>
      </c>
      <c r="CC11" s="105">
        <v>2.4026456829018343</v>
      </c>
      <c r="CD11" s="103">
        <v>1.0526149801540328</v>
      </c>
      <c r="CE11" s="104">
        <v>4.434504307837116</v>
      </c>
      <c r="CF11" s="104">
        <v>0.6265007802217752</v>
      </c>
      <c r="CG11" s="105">
        <v>0.6898812545869788</v>
      </c>
      <c r="CH11" s="103">
        <f t="shared" si="0"/>
        <v>4.766786924650717</v>
      </c>
      <c r="CI11" s="261">
        <f t="shared" si="0"/>
        <v>4.6326840640197275</v>
      </c>
      <c r="CJ11" s="104"/>
      <c r="CK11" s="105"/>
      <c r="CL11" s="11" t="s">
        <v>13</v>
      </c>
    </row>
    <row r="12" spans="1:90" ht="21">
      <c r="A12" s="224" t="s">
        <v>110</v>
      </c>
      <c r="B12" s="91">
        <v>166533.8871110758</v>
      </c>
      <c r="C12" s="90">
        <v>173257.91319545155</v>
      </c>
      <c r="D12" s="90">
        <v>186954.78774763667</v>
      </c>
      <c r="E12" s="92">
        <v>200973.87774970924</v>
      </c>
      <c r="F12" s="91">
        <v>188804.94478197637</v>
      </c>
      <c r="G12" s="90">
        <v>193771.8034933934</v>
      </c>
      <c r="H12" s="90">
        <v>207862.23762003006</v>
      </c>
      <c r="I12" s="92">
        <v>224967.8347622103</v>
      </c>
      <c r="J12" s="90">
        <v>208196.1585682829</v>
      </c>
      <c r="K12" s="90">
        <v>217247.27056147647</v>
      </c>
      <c r="L12" s="90">
        <v>233528.60870794373</v>
      </c>
      <c r="M12" s="90">
        <v>251112.11365621997</v>
      </c>
      <c r="N12" s="91">
        <v>234407.14680236302</v>
      </c>
      <c r="O12" s="90">
        <v>238927.74194143098</v>
      </c>
      <c r="P12" s="90">
        <v>257642.50639119087</v>
      </c>
      <c r="Q12" s="92">
        <v>278542.2557438401</v>
      </c>
      <c r="R12" s="90">
        <v>266149.2718036779</v>
      </c>
      <c r="S12" s="90">
        <v>266043.9357017641</v>
      </c>
      <c r="T12" s="90">
        <v>271619.2708066343</v>
      </c>
      <c r="U12" s="90">
        <v>281312.4076088708</v>
      </c>
      <c r="V12" s="91">
        <v>279572.8241148433</v>
      </c>
      <c r="W12" s="90">
        <v>289200.2823381595</v>
      </c>
      <c r="X12" s="90">
        <v>301212.4803231705</v>
      </c>
      <c r="Y12" s="92">
        <v>327904.94377656473</v>
      </c>
      <c r="Z12" s="90">
        <v>318376.4058935796</v>
      </c>
      <c r="AA12" s="90">
        <v>323477.6384745958</v>
      </c>
      <c r="AB12" s="90">
        <v>333604.8690344248</v>
      </c>
      <c r="AC12" s="90">
        <v>368565.2361033813</v>
      </c>
      <c r="AD12" s="91">
        <v>336004.98036756844</v>
      </c>
      <c r="AE12" s="90">
        <v>338530.94743354217</v>
      </c>
      <c r="AF12" s="90">
        <v>346963.070367301</v>
      </c>
      <c r="AG12" s="92">
        <v>380762.4395388792</v>
      </c>
      <c r="AH12" s="91">
        <v>349479.19185112533</v>
      </c>
      <c r="AI12" s="90">
        <v>357375.4927284108</v>
      </c>
      <c r="AJ12" s="90">
        <v>367319.35217875725</v>
      </c>
      <c r="AK12" s="90">
        <v>399177.49835554336</v>
      </c>
      <c r="AL12" s="91">
        <v>355018.097585064</v>
      </c>
      <c r="AM12" s="198">
        <v>370209.802467243</v>
      </c>
      <c r="AN12" s="90">
        <v>377914.85696521186</v>
      </c>
      <c r="AO12" s="92">
        <v>414683.3679727069</v>
      </c>
      <c r="AP12" s="91">
        <f>'[2]con'!BK$19+'[2]con'!BK$22</f>
        <v>364809.4061126958</v>
      </c>
      <c r="AQ12" s="198">
        <v>384202.99730776565</v>
      </c>
      <c r="AR12" s="90"/>
      <c r="AS12" s="92"/>
      <c r="AT12" s="172"/>
      <c r="AU12" s="167"/>
      <c r="AV12" s="167"/>
      <c r="AW12" s="178"/>
      <c r="AX12" s="93">
        <v>13.373288798601138</v>
      </c>
      <c r="AY12" s="93">
        <v>11.840088524441711</v>
      </c>
      <c r="AZ12" s="93">
        <v>11.183158304892189</v>
      </c>
      <c r="BA12" s="94">
        <v>11.93884363538173</v>
      </c>
      <c r="BB12" s="93">
        <v>10.27050102352915</v>
      </c>
      <c r="BC12" s="93">
        <v>12.115006747554702</v>
      </c>
      <c r="BD12" s="93">
        <v>12.347779655307818</v>
      </c>
      <c r="BE12" s="93">
        <v>11.621340855969038</v>
      </c>
      <c r="BF12" s="102">
        <v>12.589563810555887</v>
      </c>
      <c r="BG12" s="93">
        <v>9.979628891963173</v>
      </c>
      <c r="BH12" s="93">
        <v>10.325885901801655</v>
      </c>
      <c r="BI12" s="94">
        <v>10.923464299764078</v>
      </c>
      <c r="BJ12" s="102">
        <v>13.541449326234826</v>
      </c>
      <c r="BK12" s="93">
        <v>11.349119001417662</v>
      </c>
      <c r="BL12" s="93">
        <v>5.424867430152162</v>
      </c>
      <c r="BM12" s="94">
        <v>0.9945176388526988</v>
      </c>
      <c r="BN12" s="102">
        <v>5.043617899156644</v>
      </c>
      <c r="BO12" s="93">
        <v>8.703955824181534</v>
      </c>
      <c r="BP12" s="93">
        <v>10.895106753159496</v>
      </c>
      <c r="BQ12" s="94">
        <v>16.56255995379874</v>
      </c>
      <c r="BR12" s="102">
        <v>13.879597168141245</v>
      </c>
      <c r="BS12" s="93">
        <v>11.852462888108818</v>
      </c>
      <c r="BT12" s="93">
        <v>10.753999527675802</v>
      </c>
      <c r="BU12" s="93">
        <v>12.400024183387302</v>
      </c>
      <c r="BV12" s="103">
        <v>5.5370228910371395</v>
      </c>
      <c r="BW12" s="104">
        <v>4.653585648124661</v>
      </c>
      <c r="BX12" s="104">
        <v>4.004198551280069</v>
      </c>
      <c r="BY12" s="105">
        <v>3.309374363261071</v>
      </c>
      <c r="BZ12" s="103">
        <v>4.0101225490220145</v>
      </c>
      <c r="CA12" s="104">
        <v>5.566565017979059</v>
      </c>
      <c r="CB12" s="104">
        <v>5.8669880312929905</v>
      </c>
      <c r="CC12" s="105">
        <v>4.83636433230275</v>
      </c>
      <c r="CD12" s="103">
        <v>1.5852049719923968</v>
      </c>
      <c r="CE12" s="104">
        <v>3.5909301290697897</v>
      </c>
      <c r="CF12" s="104">
        <v>2.8842489860671208</v>
      </c>
      <c r="CG12" s="105">
        <v>3.8842766525479817</v>
      </c>
      <c r="CH12" s="103">
        <f t="shared" si="0"/>
        <v>2.7579744791139262</v>
      </c>
      <c r="CI12" s="261">
        <f t="shared" si="0"/>
        <v>3.779801276807305</v>
      </c>
      <c r="CJ12" s="104"/>
      <c r="CK12" s="105"/>
      <c r="CL12" s="11" t="s">
        <v>16</v>
      </c>
    </row>
    <row r="13" spans="1:90" ht="16.5" customHeight="1">
      <c r="A13" s="281" t="s">
        <v>111</v>
      </c>
      <c r="B13" s="91">
        <v>105801.79016422157</v>
      </c>
      <c r="C13" s="90">
        <v>106112.67931558815</v>
      </c>
      <c r="D13" s="90">
        <v>110412.2992772891</v>
      </c>
      <c r="E13" s="92">
        <v>114846.77018553426</v>
      </c>
      <c r="F13" s="91">
        <v>117726.69464070744</v>
      </c>
      <c r="G13" s="90">
        <v>119827.14766978566</v>
      </c>
      <c r="H13" s="90">
        <v>123278.74769027333</v>
      </c>
      <c r="I13" s="92">
        <v>131507.8171510178</v>
      </c>
      <c r="J13" s="90">
        <v>133495.67083118687</v>
      </c>
      <c r="K13" s="90">
        <v>136317.22204390896</v>
      </c>
      <c r="L13" s="90">
        <v>141315.14313693333</v>
      </c>
      <c r="M13" s="90">
        <v>149935.09711717415</v>
      </c>
      <c r="N13" s="91">
        <v>150450.1787933614</v>
      </c>
      <c r="O13" s="90">
        <v>153451.31586757844</v>
      </c>
      <c r="P13" s="90">
        <v>158335.47183493525</v>
      </c>
      <c r="Q13" s="92">
        <v>165886.55795335316</v>
      </c>
      <c r="R13" s="90">
        <v>167557.50741128455</v>
      </c>
      <c r="S13" s="90">
        <v>170253.13712819316</v>
      </c>
      <c r="T13" s="90">
        <v>177074.17280717625</v>
      </c>
      <c r="U13" s="90">
        <v>188744.48800337815</v>
      </c>
      <c r="V13" s="91">
        <v>187610.95531680205</v>
      </c>
      <c r="W13" s="90">
        <v>189650.19383093342</v>
      </c>
      <c r="X13" s="90">
        <v>193063.94137179948</v>
      </c>
      <c r="Y13" s="92">
        <v>201579.909480465</v>
      </c>
      <c r="Z13" s="90">
        <v>205637.45523194835</v>
      </c>
      <c r="AA13" s="90">
        <v>208601.67207544105</v>
      </c>
      <c r="AB13" s="90">
        <v>214016.93259476102</v>
      </c>
      <c r="AC13" s="90">
        <v>220932.70401072182</v>
      </c>
      <c r="AD13" s="91">
        <v>228842.51808219898</v>
      </c>
      <c r="AE13" s="90">
        <v>233651.2768614901</v>
      </c>
      <c r="AF13" s="90">
        <v>237751.90566936176</v>
      </c>
      <c r="AG13" s="92">
        <v>245288.02376124094</v>
      </c>
      <c r="AH13" s="91">
        <v>255559.53169998294</v>
      </c>
      <c r="AI13" s="90">
        <v>258524.2691589832</v>
      </c>
      <c r="AJ13" s="90">
        <v>261960.2927333058</v>
      </c>
      <c r="AK13" s="90">
        <v>272704.3326801843</v>
      </c>
      <c r="AL13" s="187">
        <v>288494.3989810192</v>
      </c>
      <c r="AM13" s="198">
        <v>289761.89538201015</v>
      </c>
      <c r="AN13" s="90">
        <v>298968.20641728677</v>
      </c>
      <c r="AO13" s="92">
        <v>306489.4175640842</v>
      </c>
      <c r="AP13" s="187">
        <f>'[2]con'!BK$28</f>
        <v>318614.2259576912</v>
      </c>
      <c r="AQ13" s="198">
        <v>317396.44069144735</v>
      </c>
      <c r="AR13" s="90"/>
      <c r="AS13" s="92"/>
      <c r="AT13" s="172"/>
      <c r="AU13" s="167"/>
      <c r="AV13" s="167"/>
      <c r="AW13" s="178"/>
      <c r="AX13" s="93">
        <v>11.270985545685463</v>
      </c>
      <c r="AY13" s="93">
        <v>12.92443885372974</v>
      </c>
      <c r="AZ13" s="93">
        <v>11.653093448105352</v>
      </c>
      <c r="BA13" s="94">
        <v>14.507196796712464</v>
      </c>
      <c r="BB13" s="93">
        <v>13.394562922712723</v>
      </c>
      <c r="BC13" s="93">
        <v>13.76155128015391</v>
      </c>
      <c r="BD13" s="93">
        <v>14.630579710279676</v>
      </c>
      <c r="BE13" s="93">
        <v>14.012307682816498</v>
      </c>
      <c r="BF13" s="102">
        <v>12.70041781625602</v>
      </c>
      <c r="BG13" s="93">
        <v>12.569280364406524</v>
      </c>
      <c r="BH13" s="93">
        <v>12.044235543468488</v>
      </c>
      <c r="BI13" s="94">
        <v>10.638910530543072</v>
      </c>
      <c r="BJ13" s="102">
        <v>11.37075991210321</v>
      </c>
      <c r="BK13" s="93">
        <v>10.949284576428099</v>
      </c>
      <c r="BL13" s="93">
        <v>11.834809190309613</v>
      </c>
      <c r="BM13" s="94">
        <v>13.779253926320294</v>
      </c>
      <c r="BN13" s="102">
        <v>11.968098723439795</v>
      </c>
      <c r="BO13" s="93">
        <v>11.393068597693514</v>
      </c>
      <c r="BP13" s="93">
        <v>9.029983487222154</v>
      </c>
      <c r="BQ13" s="94">
        <v>6.8004218893306785</v>
      </c>
      <c r="BR13" s="102">
        <v>9.608447377023666</v>
      </c>
      <c r="BS13" s="93">
        <v>9.992859939495872</v>
      </c>
      <c r="BT13" s="93">
        <v>10.852876551717443</v>
      </c>
      <c r="BU13" s="93">
        <v>9.600557208372138</v>
      </c>
      <c r="BV13" s="103">
        <v>11.284453420256796</v>
      </c>
      <c r="BW13" s="104">
        <v>12.008343239449133</v>
      </c>
      <c r="BX13" s="104">
        <v>11.090231406849796</v>
      </c>
      <c r="BY13" s="105">
        <v>11.0238635151712</v>
      </c>
      <c r="BZ13" s="103">
        <v>11.674846895447715</v>
      </c>
      <c r="CA13" s="104">
        <v>10.645348329184571</v>
      </c>
      <c r="CB13" s="104">
        <v>10.18220526804538</v>
      </c>
      <c r="CC13" s="105">
        <v>11.177190185864873</v>
      </c>
      <c r="CD13" s="103">
        <v>12.887356250010868</v>
      </c>
      <c r="CE13" s="104">
        <v>12.08305368182549</v>
      </c>
      <c r="CF13" s="104">
        <v>14.127298949714358</v>
      </c>
      <c r="CG13" s="105">
        <v>12.388906531793737</v>
      </c>
      <c r="CH13" s="103">
        <f t="shared" si="0"/>
        <v>10.440350690709124</v>
      </c>
      <c r="CI13" s="261">
        <f t="shared" si="0"/>
        <v>9.536983899489243</v>
      </c>
      <c r="CJ13" s="104"/>
      <c r="CK13" s="105"/>
      <c r="CL13" s="11" t="s">
        <v>17</v>
      </c>
    </row>
    <row r="14" spans="1:90" ht="21.75" thickBot="1">
      <c r="A14" s="225" t="s">
        <v>112</v>
      </c>
      <c r="B14" s="106">
        <v>92439.09202489353</v>
      </c>
      <c r="C14" s="107">
        <v>100790.3078025928</v>
      </c>
      <c r="D14" s="107">
        <v>100221.2763083225</v>
      </c>
      <c r="E14" s="108">
        <v>117910.27750533161</v>
      </c>
      <c r="F14" s="106">
        <v>98402.85373928922</v>
      </c>
      <c r="G14" s="107">
        <v>107993.26695764673</v>
      </c>
      <c r="H14" s="107">
        <v>107907.14840696527</v>
      </c>
      <c r="I14" s="108">
        <v>126122.97616813699</v>
      </c>
      <c r="J14" s="90">
        <v>104671.76062835302</v>
      </c>
      <c r="K14" s="90">
        <v>111542.6467362836</v>
      </c>
      <c r="L14" s="90">
        <v>109403.62094785135</v>
      </c>
      <c r="M14" s="90">
        <v>127205.21507189897</v>
      </c>
      <c r="N14" s="106">
        <v>109109.80433189677</v>
      </c>
      <c r="O14" s="107">
        <v>119533.35723969596</v>
      </c>
      <c r="P14" s="107">
        <v>115353.34010521515</v>
      </c>
      <c r="Q14" s="108">
        <v>139920.8277228791</v>
      </c>
      <c r="R14" s="90">
        <v>118787.69059696692</v>
      </c>
      <c r="S14" s="90">
        <v>131290.0628982446</v>
      </c>
      <c r="T14" s="90">
        <v>142756.33389943567</v>
      </c>
      <c r="U14" s="90">
        <v>151662.83807244594</v>
      </c>
      <c r="V14" s="106">
        <v>134067.73977826923</v>
      </c>
      <c r="W14" s="107">
        <v>156387.4616855914</v>
      </c>
      <c r="X14" s="107">
        <v>153632.0885738794</v>
      </c>
      <c r="Y14" s="108">
        <v>164281.70996225998</v>
      </c>
      <c r="Z14" s="90">
        <v>139858.75499605454</v>
      </c>
      <c r="AA14" s="90">
        <v>163157.40507411386</v>
      </c>
      <c r="AB14" s="90">
        <v>150995.97481344</v>
      </c>
      <c r="AC14" s="90">
        <v>180154.82551688567</v>
      </c>
      <c r="AD14" s="106">
        <v>143227.8540800881</v>
      </c>
      <c r="AE14" s="107">
        <v>171911.66736185545</v>
      </c>
      <c r="AF14" s="107">
        <v>159629.54120104306</v>
      </c>
      <c r="AG14" s="108">
        <v>190476.6784746744</v>
      </c>
      <c r="AH14" s="106">
        <v>154139.27901893144</v>
      </c>
      <c r="AI14" s="107">
        <v>184623.06699301396</v>
      </c>
      <c r="AJ14" s="107">
        <v>166072.83519062225</v>
      </c>
      <c r="AK14" s="107">
        <v>195744.0953669431</v>
      </c>
      <c r="AL14" s="194">
        <v>170458.23983647703</v>
      </c>
      <c r="AM14" s="199">
        <v>191205.16729091242</v>
      </c>
      <c r="AN14" s="107">
        <v>175609.1320501166</v>
      </c>
      <c r="AO14" s="108">
        <v>202204.89934978524</v>
      </c>
      <c r="AP14" s="194">
        <f>'[2]con'!BK$31</f>
        <v>185921.7276937593</v>
      </c>
      <c r="AQ14" s="199">
        <v>209639.86197930007</v>
      </c>
      <c r="AR14" s="107"/>
      <c r="AS14" s="108"/>
      <c r="AT14" s="172"/>
      <c r="AU14" s="167"/>
      <c r="AV14" s="167"/>
      <c r="AW14" s="178"/>
      <c r="AX14" s="93">
        <v>6.4515580840946285</v>
      </c>
      <c r="AY14" s="93">
        <v>7.14647996626978</v>
      </c>
      <c r="AZ14" s="93">
        <v>7.668902634005391</v>
      </c>
      <c r="BA14" s="94">
        <v>6.965210189106713</v>
      </c>
      <c r="BB14" s="93">
        <v>6.370655576384792</v>
      </c>
      <c r="BC14" s="93">
        <v>3.286667658668833</v>
      </c>
      <c r="BD14" s="93">
        <v>1.386815019188731</v>
      </c>
      <c r="BE14" s="93">
        <v>0.8580822754445876</v>
      </c>
      <c r="BF14" s="102">
        <v>4.239962791207304</v>
      </c>
      <c r="BG14" s="93">
        <v>7.163816474881159</v>
      </c>
      <c r="BH14" s="93">
        <v>5.43832014499759</v>
      </c>
      <c r="BI14" s="94">
        <v>9.996140994528417</v>
      </c>
      <c r="BJ14" s="102">
        <v>8.869859426776515</v>
      </c>
      <c r="BK14" s="93">
        <v>9.835501930204572</v>
      </c>
      <c r="BL14" s="93">
        <v>23.755700328422165</v>
      </c>
      <c r="BM14" s="94">
        <v>8.391896003375948</v>
      </c>
      <c r="BN14" s="102">
        <v>12.86332708760689</v>
      </c>
      <c r="BO14" s="93">
        <v>19.11599266031152</v>
      </c>
      <c r="BP14" s="93">
        <v>7.618404295885824</v>
      </c>
      <c r="BQ14" s="94">
        <v>8.320345346423139</v>
      </c>
      <c r="BR14" s="102">
        <v>4.319469566178185</v>
      </c>
      <c r="BS14" s="93">
        <v>4.328955349459591</v>
      </c>
      <c r="BT14" s="93">
        <v>-1.7158614355305843</v>
      </c>
      <c r="BU14" s="93">
        <v>9.662131930737857</v>
      </c>
      <c r="BV14" s="109">
        <v>2.4089296977715833</v>
      </c>
      <c r="BW14" s="110">
        <v>5.365531698524492</v>
      </c>
      <c r="BX14" s="110">
        <v>5.717746051356727</v>
      </c>
      <c r="BY14" s="111">
        <v>5.72943462833932</v>
      </c>
      <c r="BZ14" s="109">
        <v>7.618228318035165</v>
      </c>
      <c r="CA14" s="110">
        <v>7.394145974049792</v>
      </c>
      <c r="CB14" s="110">
        <v>4.036404503264393</v>
      </c>
      <c r="CC14" s="111">
        <v>2.765386783542141</v>
      </c>
      <c r="CD14" s="109">
        <v>10.586707388176507</v>
      </c>
      <c r="CE14" s="110">
        <v>3.5647330075226904</v>
      </c>
      <c r="CF14" s="110">
        <v>5.742484054760325</v>
      </c>
      <c r="CG14" s="111">
        <v>3.301159229511356</v>
      </c>
      <c r="CH14" s="109">
        <f t="shared" si="0"/>
        <v>9.071716258549074</v>
      </c>
      <c r="CI14" s="262">
        <f t="shared" si="0"/>
        <v>9.641316157706072</v>
      </c>
      <c r="CJ14" s="110"/>
      <c r="CK14" s="111"/>
      <c r="CL14" s="11" t="s">
        <v>18</v>
      </c>
    </row>
    <row r="15" spans="1:140" s="68" customFormat="1" ht="21.75" customHeight="1" thickBot="1">
      <c r="A15" s="234" t="s">
        <v>161</v>
      </c>
      <c r="B15" s="112">
        <v>695000.8762295254</v>
      </c>
      <c r="C15" s="113">
        <v>690779.44962794</v>
      </c>
      <c r="D15" s="113">
        <v>781054.4190801154</v>
      </c>
      <c r="E15" s="113">
        <v>804629.3225011278</v>
      </c>
      <c r="F15" s="114">
        <v>760079.5801086734</v>
      </c>
      <c r="G15" s="115">
        <v>752276.7095197</v>
      </c>
      <c r="H15" s="115">
        <v>856138.7986727182</v>
      </c>
      <c r="I15" s="116">
        <v>884578.867106253</v>
      </c>
      <c r="J15" s="113">
        <v>830876.5301985688</v>
      </c>
      <c r="K15" s="113">
        <v>825833.3673879411</v>
      </c>
      <c r="L15" s="113">
        <v>936237.7586054509</v>
      </c>
      <c r="M15" s="113">
        <v>971416.5512349964</v>
      </c>
      <c r="N15" s="112">
        <v>911603.1338810783</v>
      </c>
      <c r="O15" s="113">
        <v>904528.9729027334</v>
      </c>
      <c r="P15" s="113">
        <v>1025818.3735450057</v>
      </c>
      <c r="Q15" s="117">
        <v>1054685.9625769674</v>
      </c>
      <c r="R15" s="113">
        <v>1000947.3510050831</v>
      </c>
      <c r="S15" s="113">
        <v>981599.4572799464</v>
      </c>
      <c r="T15" s="113">
        <v>1084993.4218742808</v>
      </c>
      <c r="U15" s="113">
        <v>1091135.5372608053</v>
      </c>
      <c r="V15" s="112">
        <v>1060126.3907545498</v>
      </c>
      <c r="W15" s="113">
        <v>1072512.397512128</v>
      </c>
      <c r="X15" s="113">
        <v>1168250.585171004</v>
      </c>
      <c r="Y15" s="117">
        <v>1215182.175925808</v>
      </c>
      <c r="Z15" s="112">
        <v>1156466.4392820578</v>
      </c>
      <c r="AA15" s="113">
        <v>1160878.87475265</v>
      </c>
      <c r="AB15" s="113">
        <v>1269877.4020505087</v>
      </c>
      <c r="AC15" s="117">
        <v>1331308.3874051282</v>
      </c>
      <c r="AD15" s="112">
        <v>1244706.2669370556</v>
      </c>
      <c r="AE15" s="113">
        <v>1242135.2278967183</v>
      </c>
      <c r="AF15" s="113">
        <v>1352551.0718376008</v>
      </c>
      <c r="AG15" s="117">
        <v>1408135.9128751468</v>
      </c>
      <c r="AH15" s="115">
        <v>1300222.3628278207</v>
      </c>
      <c r="AI15" s="115">
        <v>1299459.4639482303</v>
      </c>
      <c r="AJ15" s="115">
        <v>1411784.222602468</v>
      </c>
      <c r="AK15" s="115">
        <v>1470645.6057919885</v>
      </c>
      <c r="AL15" s="191">
        <v>1360757.2700793652</v>
      </c>
      <c r="AM15" s="189">
        <v>1366441.2164394285</v>
      </c>
      <c r="AN15" s="190">
        <v>1476212.4212556933</v>
      </c>
      <c r="AO15" s="192">
        <v>1538379.9080559344</v>
      </c>
      <c r="AP15" s="191">
        <f>'[2]con'!BK$34</f>
        <v>1438488.0425665001</v>
      </c>
      <c r="AQ15" s="259">
        <v>1439233.7171130269</v>
      </c>
      <c r="AR15" s="190"/>
      <c r="AS15" s="192"/>
      <c r="AT15" s="179"/>
      <c r="AU15" s="168"/>
      <c r="AV15" s="168"/>
      <c r="AW15" s="180"/>
      <c r="AX15" s="146">
        <v>9.36383047920873</v>
      </c>
      <c r="AY15" s="146">
        <v>8.902589665179377</v>
      </c>
      <c r="AZ15" s="146">
        <v>9.613207192532542</v>
      </c>
      <c r="BA15" s="147">
        <v>9.936195757396476</v>
      </c>
      <c r="BB15" s="146">
        <v>9.314412851319219</v>
      </c>
      <c r="BC15" s="146">
        <v>9.777872548414294</v>
      </c>
      <c r="BD15" s="146">
        <v>9.355838102059025</v>
      </c>
      <c r="BE15" s="146">
        <v>9.816839103653678</v>
      </c>
      <c r="BF15" s="181">
        <v>9.71583631844996</v>
      </c>
      <c r="BG15" s="146">
        <v>9.529235390875712</v>
      </c>
      <c r="BH15" s="146">
        <v>9.568148060273415</v>
      </c>
      <c r="BI15" s="147">
        <v>8.571957234628911</v>
      </c>
      <c r="BJ15" s="96">
        <v>9.800779945065429</v>
      </c>
      <c r="BK15" s="96">
        <v>8.52051030824201</v>
      </c>
      <c r="BL15" s="96">
        <v>5.768569744445017</v>
      </c>
      <c r="BM15" s="97">
        <v>3.4559647115031993</v>
      </c>
      <c r="BN15" s="95">
        <v>5.91230294880576</v>
      </c>
      <c r="BO15" s="96">
        <v>9.261714598345975</v>
      </c>
      <c r="BP15" s="96">
        <v>7.673517794504221</v>
      </c>
      <c r="BQ15" s="97">
        <v>11.368582034859799</v>
      </c>
      <c r="BR15" s="95">
        <v>9.087600249149318</v>
      </c>
      <c r="BS15" s="96">
        <v>8.239203336530451</v>
      </c>
      <c r="BT15" s="96">
        <v>8.699059788155708</v>
      </c>
      <c r="BU15" s="96">
        <v>9.556280019565563</v>
      </c>
      <c r="BV15" s="118">
        <v>7.630124373499129</v>
      </c>
      <c r="BW15" s="119">
        <v>6.99955481241588</v>
      </c>
      <c r="BX15" s="119">
        <v>6.51036624902504</v>
      </c>
      <c r="BY15" s="120">
        <v>5.770828622192042</v>
      </c>
      <c r="BZ15" s="118">
        <v>4.460176458127577</v>
      </c>
      <c r="CA15" s="119">
        <v>4.614975468377764</v>
      </c>
      <c r="CB15" s="119">
        <v>4.379365186143545</v>
      </c>
      <c r="CC15" s="120">
        <v>4.439180362157558</v>
      </c>
      <c r="CD15" s="118">
        <v>4.655810488865583</v>
      </c>
      <c r="CE15" s="119">
        <v>5.1544683519909995</v>
      </c>
      <c r="CF15" s="119">
        <v>4.5635601656298235</v>
      </c>
      <c r="CG15" s="120">
        <v>4.605766059678103</v>
      </c>
      <c r="CH15" s="118">
        <f>AP15/AL15*100-100</f>
        <v>5.712317266003012</v>
      </c>
      <c r="CI15" s="263">
        <f>AQ15/AM15*100-100</f>
        <v>5.327159324370783</v>
      </c>
      <c r="CJ15" s="119"/>
      <c r="CK15" s="120"/>
      <c r="CL15" s="234" t="s">
        <v>19</v>
      </c>
      <c r="EJ15" s="64"/>
    </row>
    <row r="16" spans="1:146" s="68" customFormat="1" ht="19.5" customHeight="1" thickBot="1">
      <c r="A16" s="226" t="s">
        <v>162</v>
      </c>
      <c r="B16" s="114">
        <v>55042.07935498959</v>
      </c>
      <c r="C16" s="115">
        <v>67302.53073715749</v>
      </c>
      <c r="D16" s="115">
        <v>69332.87831936323</v>
      </c>
      <c r="E16" s="115">
        <v>79067.5115884897</v>
      </c>
      <c r="F16" s="114">
        <v>59146.31817946925</v>
      </c>
      <c r="G16" s="115">
        <v>69815.55480540663</v>
      </c>
      <c r="H16" s="115">
        <v>70557.420109263</v>
      </c>
      <c r="I16" s="116">
        <v>90651.7069058611</v>
      </c>
      <c r="J16" s="115">
        <v>49022.16399520331</v>
      </c>
      <c r="K16" s="115">
        <v>80432.13100851151</v>
      </c>
      <c r="L16" s="115">
        <v>78285.73053519451</v>
      </c>
      <c r="M16" s="115">
        <v>99384.97446109068</v>
      </c>
      <c r="N16" s="114">
        <v>63409.30184252304</v>
      </c>
      <c r="O16" s="115">
        <v>84573.00507695449</v>
      </c>
      <c r="P16" s="115">
        <v>95710.05568690378</v>
      </c>
      <c r="Q16" s="116">
        <v>110618.63739361873</v>
      </c>
      <c r="R16" s="115">
        <v>52885.30306320537</v>
      </c>
      <c r="S16" s="115">
        <v>74122.15488519456</v>
      </c>
      <c r="T16" s="115">
        <v>53746.8951809</v>
      </c>
      <c r="U16" s="115">
        <v>76919.64687070009</v>
      </c>
      <c r="V16" s="114">
        <v>46331.848052152345</v>
      </c>
      <c r="W16" s="115">
        <v>56672.48018561744</v>
      </c>
      <c r="X16" s="115">
        <v>63992.1581074115</v>
      </c>
      <c r="Y16" s="116">
        <v>107779.51365481867</v>
      </c>
      <c r="Z16" s="114">
        <v>63886.03242926637</v>
      </c>
      <c r="AA16" s="115">
        <v>77605.36101977318</v>
      </c>
      <c r="AB16" s="115">
        <v>94097.74084601615</v>
      </c>
      <c r="AC16" s="116">
        <v>128263.86570494421</v>
      </c>
      <c r="AD16" s="114">
        <v>77167.3081705926</v>
      </c>
      <c r="AE16" s="115">
        <v>79042.68093068365</v>
      </c>
      <c r="AF16" s="115">
        <v>95662.55743492226</v>
      </c>
      <c r="AG16" s="116">
        <v>133647.45346380144</v>
      </c>
      <c r="AH16" s="115">
        <v>74124.49150563119</v>
      </c>
      <c r="AI16" s="115">
        <v>83405.18276537622</v>
      </c>
      <c r="AJ16" s="115">
        <v>113473.08477439583</v>
      </c>
      <c r="AK16" s="115">
        <v>146733.24095459672</v>
      </c>
      <c r="AL16" s="169">
        <v>71482.61815709998</v>
      </c>
      <c r="AM16" s="196">
        <v>87905.27912019758</v>
      </c>
      <c r="AN16" s="115">
        <v>116424.78903375256</v>
      </c>
      <c r="AO16" s="116">
        <v>178238.55140107343</v>
      </c>
      <c r="AP16" s="169">
        <f>'[2]con'!BK$35</f>
        <v>77536.52460588403</v>
      </c>
      <c r="AQ16" s="196">
        <v>102900.73167718887</v>
      </c>
      <c r="AR16" s="115"/>
      <c r="AS16" s="116"/>
      <c r="AT16" s="169"/>
      <c r="AU16" s="170"/>
      <c r="AV16" s="170"/>
      <c r="AW16" s="170"/>
      <c r="AX16" s="93"/>
      <c r="AY16" s="93"/>
      <c r="AZ16" s="93"/>
      <c r="BA16" s="93"/>
      <c r="BB16" s="96"/>
      <c r="BC16" s="96"/>
      <c r="BD16" s="96"/>
      <c r="BE16" s="96"/>
      <c r="BF16" s="93"/>
      <c r="BG16" s="93"/>
      <c r="BH16" s="93"/>
      <c r="BI16" s="94"/>
      <c r="BJ16" s="95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7"/>
      <c r="BV16" s="121"/>
      <c r="BW16" s="122"/>
      <c r="BX16" s="122"/>
      <c r="BY16" s="123"/>
      <c r="BZ16" s="121"/>
      <c r="CA16" s="122"/>
      <c r="CB16" s="122"/>
      <c r="CC16" s="123"/>
      <c r="CD16" s="121"/>
      <c r="CE16" s="122"/>
      <c r="CF16" s="122"/>
      <c r="CG16" s="123"/>
      <c r="CH16" s="121"/>
      <c r="CI16" s="264"/>
      <c r="CJ16" s="122"/>
      <c r="CK16" s="123"/>
      <c r="CL16" s="235" t="s">
        <v>20</v>
      </c>
      <c r="CR16" s="124"/>
      <c r="CX16" s="124"/>
      <c r="CZ16" s="124"/>
      <c r="DF16" s="124"/>
      <c r="DG16" s="124"/>
      <c r="DH16" s="124"/>
      <c r="DI16" s="124"/>
      <c r="DJ16" s="124"/>
      <c r="DL16" s="125"/>
      <c r="DM16" s="122"/>
      <c r="EP16" s="126"/>
    </row>
    <row r="17" spans="1:146" s="68" customFormat="1" ht="27" customHeight="1" thickBot="1">
      <c r="A17" s="227" t="s">
        <v>163</v>
      </c>
      <c r="B17" s="128">
        <v>750042.955584515</v>
      </c>
      <c r="C17" s="129">
        <v>758081.9803650974</v>
      </c>
      <c r="D17" s="129">
        <v>850387.2973994786</v>
      </c>
      <c r="E17" s="129">
        <v>883696.8340896175</v>
      </c>
      <c r="F17" s="128">
        <v>819225.8982881426</v>
      </c>
      <c r="G17" s="129">
        <v>822092.2643251066</v>
      </c>
      <c r="H17" s="129">
        <v>926696.2187819813</v>
      </c>
      <c r="I17" s="130">
        <v>975230.5740121142</v>
      </c>
      <c r="J17" s="129">
        <v>879898.6941937722</v>
      </c>
      <c r="K17" s="129">
        <v>906265.4983964526</v>
      </c>
      <c r="L17" s="129">
        <v>1014523.4891406454</v>
      </c>
      <c r="M17" s="129">
        <v>1070801.5256960872</v>
      </c>
      <c r="N17" s="128">
        <v>975012.4357236014</v>
      </c>
      <c r="O17" s="129">
        <v>989101.9779796879</v>
      </c>
      <c r="P17" s="129">
        <v>1121528.4292319096</v>
      </c>
      <c r="Q17" s="130">
        <v>1165304.5999705861</v>
      </c>
      <c r="R17" s="129">
        <v>1053832.6540682884</v>
      </c>
      <c r="S17" s="129">
        <v>1055721.612165141</v>
      </c>
      <c r="T17" s="129">
        <v>1138740.3170551807</v>
      </c>
      <c r="U17" s="129">
        <v>1168055.1841315054</v>
      </c>
      <c r="V17" s="128">
        <v>1106458.2388067022</v>
      </c>
      <c r="W17" s="129">
        <v>1129184.8776977456</v>
      </c>
      <c r="X17" s="129">
        <v>1232242.7432784156</v>
      </c>
      <c r="Y17" s="130">
        <v>1322961.6895806268</v>
      </c>
      <c r="Z17" s="128">
        <v>1220352.471711324</v>
      </c>
      <c r="AA17" s="129">
        <v>1238484.2357724232</v>
      </c>
      <c r="AB17" s="129">
        <v>1363975.1428965249</v>
      </c>
      <c r="AC17" s="130">
        <v>1459572.2531100723</v>
      </c>
      <c r="AD17" s="128">
        <v>1321873.5751076483</v>
      </c>
      <c r="AE17" s="129">
        <v>1321177.908827402</v>
      </c>
      <c r="AF17" s="129">
        <v>1448213.629272523</v>
      </c>
      <c r="AG17" s="130">
        <v>1541783.3663389483</v>
      </c>
      <c r="AH17" s="129">
        <v>1374346.854333452</v>
      </c>
      <c r="AI17" s="129">
        <v>1382864.6467136065</v>
      </c>
      <c r="AJ17" s="129">
        <v>1525257.307376864</v>
      </c>
      <c r="AK17" s="129">
        <v>1617378.8467465853</v>
      </c>
      <c r="AL17" s="128">
        <v>1432239.8882364652</v>
      </c>
      <c r="AM17" s="129">
        <v>1454346.495559626</v>
      </c>
      <c r="AN17" s="129">
        <v>1592637.210289446</v>
      </c>
      <c r="AO17" s="130">
        <v>1716618.4594570077</v>
      </c>
      <c r="AP17" s="128">
        <f>'[2]con'!BK$38</f>
        <v>1516024.5671723841</v>
      </c>
      <c r="AQ17" s="129">
        <v>1542134.4487902157</v>
      </c>
      <c r="AR17" s="129"/>
      <c r="AS17" s="130"/>
      <c r="AT17" s="231" t="s">
        <v>98</v>
      </c>
      <c r="AU17" s="171"/>
      <c r="AV17" s="171"/>
      <c r="AW17" s="171"/>
      <c r="AX17" s="131"/>
      <c r="AY17" s="131"/>
      <c r="AZ17" s="131"/>
      <c r="BA17" s="131"/>
      <c r="BB17" s="131"/>
      <c r="BC17" s="131"/>
      <c r="BD17" s="232" t="s">
        <v>55</v>
      </c>
      <c r="BE17" s="131"/>
      <c r="BF17" s="131"/>
      <c r="BG17" s="131"/>
      <c r="BH17" s="131"/>
      <c r="BI17" s="132"/>
      <c r="BJ17" s="231" t="s">
        <v>98</v>
      </c>
      <c r="BK17" s="131"/>
      <c r="BL17" s="131"/>
      <c r="BM17" s="131"/>
      <c r="BN17" s="131"/>
      <c r="BO17" s="131"/>
      <c r="BP17" s="233"/>
      <c r="BR17" s="232" t="s">
        <v>55</v>
      </c>
      <c r="BS17" s="131"/>
      <c r="BT17" s="131"/>
      <c r="BU17" s="132"/>
      <c r="BV17" s="121"/>
      <c r="BW17" s="122"/>
      <c r="BX17" s="122"/>
      <c r="BY17" s="123"/>
      <c r="BZ17" s="121"/>
      <c r="CA17" s="122"/>
      <c r="CB17" s="122"/>
      <c r="CC17" s="123"/>
      <c r="CD17" s="121"/>
      <c r="CE17" s="122"/>
      <c r="CF17" s="122"/>
      <c r="CG17" s="123"/>
      <c r="CH17" s="121"/>
      <c r="CI17" s="264"/>
      <c r="CJ17" s="122"/>
      <c r="CK17" s="123"/>
      <c r="CL17" s="236" t="s">
        <v>84</v>
      </c>
      <c r="CR17" s="124"/>
      <c r="CX17" s="124"/>
      <c r="CZ17" s="124"/>
      <c r="DL17" s="127"/>
      <c r="DM17" s="122"/>
      <c r="EK17" s="124"/>
      <c r="EL17" s="124"/>
      <c r="EM17" s="124"/>
      <c r="EN17" s="124"/>
      <c r="EP17" s="126"/>
    </row>
    <row r="18" spans="1:146" ht="19.5" customHeight="1" thickBot="1">
      <c r="A18" s="242" t="s">
        <v>169</v>
      </c>
      <c r="B18" s="91">
        <v>73582.01701268415</v>
      </c>
      <c r="C18" s="90">
        <v>80525.01254699245</v>
      </c>
      <c r="D18" s="90">
        <v>82553.0835889954</v>
      </c>
      <c r="E18" s="90">
        <v>117857.88685132794</v>
      </c>
      <c r="F18" s="87">
        <v>75362.18060785411</v>
      </c>
      <c r="G18" s="88">
        <v>94142.16140305116</v>
      </c>
      <c r="H18" s="88">
        <v>100130.55735360978</v>
      </c>
      <c r="I18" s="89">
        <v>116372.10063548497</v>
      </c>
      <c r="J18" s="90">
        <v>105841.73020196907</v>
      </c>
      <c r="K18" s="90">
        <v>80921.0496749279</v>
      </c>
      <c r="L18" s="90">
        <v>95676.49612347227</v>
      </c>
      <c r="M18" s="90">
        <v>118139.72399963075</v>
      </c>
      <c r="N18" s="87">
        <v>105445.77209440708</v>
      </c>
      <c r="O18" s="88">
        <v>90880.99776861203</v>
      </c>
      <c r="P18" s="88">
        <v>99623.52628293827</v>
      </c>
      <c r="Q18" s="89">
        <v>142968.70385404266</v>
      </c>
      <c r="R18" s="90">
        <v>103501.28256713267</v>
      </c>
      <c r="S18" s="90">
        <v>92465.0709400068</v>
      </c>
      <c r="T18" s="90">
        <v>149885.996871419</v>
      </c>
      <c r="U18" s="90">
        <v>138606.6496214415</v>
      </c>
      <c r="V18" s="87">
        <v>119023.74978735807</v>
      </c>
      <c r="W18" s="88">
        <v>115885.54263048562</v>
      </c>
      <c r="X18" s="88">
        <v>160412.05759288245</v>
      </c>
      <c r="Y18" s="89">
        <v>156380.64998927386</v>
      </c>
      <c r="Z18" s="91">
        <v>129690.55984099586</v>
      </c>
      <c r="AA18" s="90">
        <v>125559.80534647075</v>
      </c>
      <c r="AB18" s="90">
        <v>164726.23198401363</v>
      </c>
      <c r="AC18" s="92">
        <v>163568.40282851973</v>
      </c>
      <c r="AD18" s="87">
        <v>138392.36292418075</v>
      </c>
      <c r="AE18" s="88">
        <v>134788.88538951875</v>
      </c>
      <c r="AF18" s="88">
        <v>175371.5780853336</v>
      </c>
      <c r="AG18" s="89">
        <v>175021.1736009668</v>
      </c>
      <c r="AH18" s="87">
        <v>152503.60141906518</v>
      </c>
      <c r="AI18" s="88">
        <v>148079.1455350943</v>
      </c>
      <c r="AJ18" s="88">
        <v>183311.44067585483</v>
      </c>
      <c r="AK18" s="88">
        <v>178138.81236998577</v>
      </c>
      <c r="AL18" s="91">
        <v>172142.53711561539</v>
      </c>
      <c r="AM18" s="90">
        <v>147863.20041286037</v>
      </c>
      <c r="AN18" s="90">
        <v>189950.50299821555</v>
      </c>
      <c r="AO18" s="92">
        <v>177432.1384006619</v>
      </c>
      <c r="AP18" s="91">
        <f>'[2]con'!BK$39</f>
        <v>187377.0425918643</v>
      </c>
      <c r="AQ18" s="90">
        <v>162831.46610393</v>
      </c>
      <c r="AR18" s="90"/>
      <c r="AS18" s="92"/>
      <c r="AT18" s="172">
        <v>9.810373721241213</v>
      </c>
      <c r="AU18" s="167">
        <v>10.622203750076089</v>
      </c>
      <c r="AV18" s="167">
        <v>9.707704223880851</v>
      </c>
      <c r="AW18" s="167">
        <v>13.336914007703204</v>
      </c>
      <c r="AX18" s="102">
        <v>9.199194113043935</v>
      </c>
      <c r="AY18" s="93">
        <v>11.451532326525026</v>
      </c>
      <c r="AZ18" s="93">
        <v>10.805111246187888</v>
      </c>
      <c r="BA18" s="94">
        <v>11.93277812822544</v>
      </c>
      <c r="BB18" s="93">
        <v>12.02885410563645</v>
      </c>
      <c r="BC18" s="93">
        <v>8.929066572445901</v>
      </c>
      <c r="BD18" s="93">
        <v>9.430683187484924</v>
      </c>
      <c r="BE18" s="93">
        <v>11.032831123660626</v>
      </c>
      <c r="BF18" s="102">
        <v>10.814813045553716</v>
      </c>
      <c r="BG18" s="93">
        <v>9.18823334619581</v>
      </c>
      <c r="BH18" s="93">
        <v>8.88283557387542</v>
      </c>
      <c r="BI18" s="94">
        <v>12.268783960661562</v>
      </c>
      <c r="BJ18" s="95">
        <v>9.821415399073958</v>
      </c>
      <c r="BK18" s="96">
        <v>8.758470971374125</v>
      </c>
      <c r="BL18" s="96">
        <v>13.162438760316226</v>
      </c>
      <c r="BM18" s="96">
        <v>11.866447022749266</v>
      </c>
      <c r="BN18" s="95">
        <v>10.757184104455972</v>
      </c>
      <c r="BO18" s="96">
        <v>10.26276076834827</v>
      </c>
      <c r="BP18" s="96">
        <v>13.017894279994035</v>
      </c>
      <c r="BQ18" s="97">
        <v>11.820497238952237</v>
      </c>
      <c r="BR18" s="95">
        <v>10.627303410065474</v>
      </c>
      <c r="BS18" s="96">
        <v>10.138183573096597</v>
      </c>
      <c r="BT18" s="96">
        <v>12.076923310655248</v>
      </c>
      <c r="BU18" s="96">
        <v>11.206598541455307</v>
      </c>
      <c r="BV18" s="98">
        <v>10.469409898969394</v>
      </c>
      <c r="BW18" s="99">
        <v>10.202175232338638</v>
      </c>
      <c r="BX18" s="99">
        <v>12.109510264271405</v>
      </c>
      <c r="BY18" s="100">
        <v>11.351865470994442</v>
      </c>
      <c r="BZ18" s="98">
        <v>11.096441989022363</v>
      </c>
      <c r="CA18" s="99">
        <v>10.70814456693257</v>
      </c>
      <c r="CB18" s="99">
        <v>12.018394521978307</v>
      </c>
      <c r="CC18" s="100">
        <v>11.014043662579011</v>
      </c>
      <c r="CD18" s="98">
        <v>12.019113455049533</v>
      </c>
      <c r="CE18" s="99">
        <v>10.166985712435968</v>
      </c>
      <c r="CF18" s="99">
        <v>11.9267904687279</v>
      </c>
      <c r="CG18" s="100">
        <v>10.33614298058908</v>
      </c>
      <c r="CH18" s="98">
        <f aca="true" t="shared" si="1" ref="CH18:CI26">AP18/AP$17*100</f>
        <v>12.35976293849584</v>
      </c>
      <c r="CI18" s="260">
        <f t="shared" si="1"/>
        <v>10.55883721627963</v>
      </c>
      <c r="CJ18" s="99"/>
      <c r="CK18" s="100"/>
      <c r="CL18" s="242" t="s">
        <v>85</v>
      </c>
      <c r="CZ18" s="66"/>
      <c r="DA18" s="66"/>
      <c r="DB18" s="66"/>
      <c r="DC18" s="66"/>
      <c r="DD18" s="66"/>
      <c r="DL18" s="127"/>
      <c r="DM18" s="133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J18" s="68"/>
      <c r="EK18" s="124"/>
      <c r="EL18" s="124"/>
      <c r="EM18" s="124"/>
      <c r="EN18" s="124"/>
      <c r="EP18" s="126"/>
    </row>
    <row r="19" spans="1:146" ht="19.5" customHeight="1">
      <c r="A19" s="237" t="s">
        <v>168</v>
      </c>
      <c r="B19" s="91">
        <v>452848.96724145324</v>
      </c>
      <c r="C19" s="90">
        <v>447004.00074959814</v>
      </c>
      <c r="D19" s="90">
        <v>523869.8103593575</v>
      </c>
      <c r="E19" s="90">
        <v>493785.221649591</v>
      </c>
      <c r="F19" s="91">
        <v>497297.53431269433</v>
      </c>
      <c r="G19" s="90">
        <v>487991.73622613435</v>
      </c>
      <c r="H19" s="90">
        <v>564787.8035961147</v>
      </c>
      <c r="I19" s="92">
        <v>533232.3777651237</v>
      </c>
      <c r="J19" s="90">
        <v>533481.2230235072</v>
      </c>
      <c r="K19" s="90">
        <v>542216.8626942773</v>
      </c>
      <c r="L19" s="90">
        <v>607361.4484653021</v>
      </c>
      <c r="M19" s="90">
        <v>576832.7765488396</v>
      </c>
      <c r="N19" s="91">
        <v>581044.8487524651</v>
      </c>
      <c r="O19" s="90">
        <v>587299.0418594517</v>
      </c>
      <c r="P19" s="90">
        <v>668885.411349193</v>
      </c>
      <c r="Q19" s="92">
        <v>634167.8487524651</v>
      </c>
      <c r="R19" s="90">
        <v>639466.4508944286</v>
      </c>
      <c r="S19" s="90">
        <v>632933.3524057391</v>
      </c>
      <c r="T19" s="90">
        <v>711280.9034089677</v>
      </c>
      <c r="U19" s="90">
        <v>665929.5746747719</v>
      </c>
      <c r="V19" s="91">
        <v>681427.1264314579</v>
      </c>
      <c r="W19" s="90">
        <v>690167.1410815158</v>
      </c>
      <c r="X19" s="90">
        <v>761778.7305750082</v>
      </c>
      <c r="Y19" s="92">
        <v>711930.0766004971</v>
      </c>
      <c r="Z19" s="91">
        <v>737787.2181950549</v>
      </c>
      <c r="AA19" s="90">
        <v>748097.7635497582</v>
      </c>
      <c r="AB19" s="90">
        <v>812173.2318760761</v>
      </c>
      <c r="AC19" s="92">
        <v>794315.1076182965</v>
      </c>
      <c r="AD19" s="91">
        <v>797610.2912200647</v>
      </c>
      <c r="AE19" s="90">
        <v>810240.7199630623</v>
      </c>
      <c r="AF19" s="90">
        <v>910860.8340238476</v>
      </c>
      <c r="AG19" s="92">
        <v>859794.58680481</v>
      </c>
      <c r="AH19" s="91">
        <v>837827.7415959978</v>
      </c>
      <c r="AI19" s="90">
        <v>848638.8871640292</v>
      </c>
      <c r="AJ19" s="90">
        <v>957060.8543689791</v>
      </c>
      <c r="AK19" s="90">
        <v>904055.0677641431</v>
      </c>
      <c r="AL19" s="91">
        <v>885067.3374013316</v>
      </c>
      <c r="AM19" s="90">
        <v>872663.2250110965</v>
      </c>
      <c r="AN19" s="90">
        <v>983385.7387623964</v>
      </c>
      <c r="AO19" s="92">
        <v>978451.6754602621</v>
      </c>
      <c r="AP19" s="91">
        <f>'[2]con'!BK$40</f>
        <v>934994.6134532788</v>
      </c>
      <c r="AQ19" s="90">
        <v>923387.8933524868</v>
      </c>
      <c r="AR19" s="90"/>
      <c r="AS19" s="92"/>
      <c r="AT19" s="172">
        <v>60.376404293877286</v>
      </c>
      <c r="AU19" s="167">
        <v>58.965126770895935</v>
      </c>
      <c r="AV19" s="167">
        <v>61.60367305125255</v>
      </c>
      <c r="AW19" s="167">
        <v>55.877219720752706</v>
      </c>
      <c r="AX19" s="102">
        <v>60.70334633607764</v>
      </c>
      <c r="AY19" s="93">
        <v>59.359728512559265</v>
      </c>
      <c r="AZ19" s="93">
        <v>60.94638050195705</v>
      </c>
      <c r="BA19" s="94">
        <v>54.67756979474066</v>
      </c>
      <c r="BB19" s="93">
        <v>60.62984597474848</v>
      </c>
      <c r="BC19" s="93">
        <v>59.82980303825717</v>
      </c>
      <c r="BD19" s="93">
        <v>59.86667188748574</v>
      </c>
      <c r="BE19" s="93">
        <v>53.869252397064216</v>
      </c>
      <c r="BF19" s="102">
        <v>59.59358337016955</v>
      </c>
      <c r="BG19" s="93">
        <v>59.37699599580747</v>
      </c>
      <c r="BH19" s="93">
        <v>59.64052215843393</v>
      </c>
      <c r="BI19" s="94">
        <v>54.42077966297158</v>
      </c>
      <c r="BJ19" s="102">
        <v>60.68007557232053</v>
      </c>
      <c r="BK19" s="93">
        <v>59.95267550767282</v>
      </c>
      <c r="BL19" s="93">
        <v>62.46208136797713</v>
      </c>
      <c r="BM19" s="93">
        <v>57.01182475979647</v>
      </c>
      <c r="BN19" s="102">
        <v>61.586339414523806</v>
      </c>
      <c r="BO19" s="93">
        <v>61.12082748474924</v>
      </c>
      <c r="BP19" s="93">
        <v>61.82050855891226</v>
      </c>
      <c r="BQ19" s="94">
        <v>53.81335545900622</v>
      </c>
      <c r="BR19" s="102">
        <v>60.45689547057184</v>
      </c>
      <c r="BS19" s="93">
        <v>60.4043024482408</v>
      </c>
      <c r="BT19" s="93">
        <v>59.54457719451929</v>
      </c>
      <c r="BU19" s="93">
        <v>54.42108850218009</v>
      </c>
      <c r="BV19" s="103">
        <v>60.339377852765566</v>
      </c>
      <c r="BW19" s="104">
        <v>61.327147127534346</v>
      </c>
      <c r="BX19" s="104">
        <v>62.89547450823244</v>
      </c>
      <c r="BY19" s="105">
        <v>55.766238342967775</v>
      </c>
      <c r="BZ19" s="103">
        <v>60.96188447292209</v>
      </c>
      <c r="CA19" s="104">
        <v>61.368181562875954</v>
      </c>
      <c r="CB19" s="104">
        <v>62.74750166677985</v>
      </c>
      <c r="CC19" s="105">
        <v>55.89630837466941</v>
      </c>
      <c r="CD19" s="103">
        <v>61.79602625724424</v>
      </c>
      <c r="CE19" s="104">
        <v>60.00380429804656</v>
      </c>
      <c r="CF19" s="104">
        <v>61.7457467657481</v>
      </c>
      <c r="CG19" s="105">
        <v>56.99878561073851</v>
      </c>
      <c r="CH19" s="103">
        <f t="shared" si="1"/>
        <v>61.67410698344985</v>
      </c>
      <c r="CI19" s="261">
        <f t="shared" si="1"/>
        <v>59.87726258737508</v>
      </c>
      <c r="CJ19" s="104"/>
      <c r="CK19" s="105"/>
      <c r="CL19" s="237" t="s">
        <v>86</v>
      </c>
      <c r="CZ19" s="66"/>
      <c r="DA19" s="66"/>
      <c r="DB19" s="66"/>
      <c r="DC19" s="66"/>
      <c r="DD19" s="66"/>
      <c r="DL19" s="125"/>
      <c r="DM19" s="133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124"/>
      <c r="EF19" s="68"/>
      <c r="EG19" s="68"/>
      <c r="EK19" s="124"/>
      <c r="EL19" s="124"/>
      <c r="EM19" s="124"/>
      <c r="EN19" s="124"/>
      <c r="EP19" s="126"/>
    </row>
    <row r="20" spans="1:146" ht="19.5" customHeight="1">
      <c r="A20" s="238" t="s">
        <v>167</v>
      </c>
      <c r="B20" s="91">
        <v>210317.98053325538</v>
      </c>
      <c r="C20" s="90">
        <v>223044.95340281317</v>
      </c>
      <c r="D20" s="90">
        <v>234205.89117241433</v>
      </c>
      <c r="E20" s="90">
        <v>263458.9892896678</v>
      </c>
      <c r="F20" s="91">
        <v>242624.2456004961</v>
      </c>
      <c r="G20" s="90">
        <v>256998.07303507195</v>
      </c>
      <c r="H20" s="90">
        <v>274886.37350068864</v>
      </c>
      <c r="I20" s="92">
        <v>307283.64144066395</v>
      </c>
      <c r="J20" s="90">
        <v>273193.45646681957</v>
      </c>
      <c r="K20" s="90">
        <v>286222.3546515744</v>
      </c>
      <c r="L20" s="90">
        <v>315959.2926866809</v>
      </c>
      <c r="M20" s="90">
        <v>355889.7868079138</v>
      </c>
      <c r="N20" s="91">
        <v>325658.3775446107</v>
      </c>
      <c r="O20" s="90">
        <v>344174.41866340855</v>
      </c>
      <c r="P20" s="90">
        <v>363740.99431205104</v>
      </c>
      <c r="Q20" s="92">
        <v>397189.75107071386</v>
      </c>
      <c r="R20" s="90">
        <v>370960.5902453311</v>
      </c>
      <c r="S20" s="90">
        <v>380646.7546544264</v>
      </c>
      <c r="T20" s="90">
        <v>371371.1269142072</v>
      </c>
      <c r="U20" s="90">
        <v>357965.3916658689</v>
      </c>
      <c r="V20" s="91">
        <v>360677.36570185726</v>
      </c>
      <c r="W20" s="90">
        <v>393308.996969931</v>
      </c>
      <c r="X20" s="90">
        <v>397265.84248594136</v>
      </c>
      <c r="Y20" s="92">
        <v>443222.77784381586</v>
      </c>
      <c r="Z20" s="91">
        <v>404215.4445843963</v>
      </c>
      <c r="AA20" s="90">
        <v>434619.7293713349</v>
      </c>
      <c r="AB20" s="90">
        <v>456564.2570353083</v>
      </c>
      <c r="AC20" s="92">
        <v>474392.74060206616</v>
      </c>
      <c r="AD20" s="91">
        <v>496804.6804062174</v>
      </c>
      <c r="AE20" s="90">
        <v>485484.1392799465</v>
      </c>
      <c r="AF20" s="90">
        <v>481440.9377023182</v>
      </c>
      <c r="AG20" s="92">
        <v>522915.27177214785</v>
      </c>
      <c r="AH20" s="91">
        <v>476520.55105104885</v>
      </c>
      <c r="AI20" s="90">
        <v>482447.35674404586</v>
      </c>
      <c r="AJ20" s="90">
        <v>502823.2878411381</v>
      </c>
      <c r="AK20" s="90">
        <v>540256.2697735755</v>
      </c>
      <c r="AL20" s="91">
        <v>463173.04902772885</v>
      </c>
      <c r="AM20" s="90">
        <v>497432.03862118465</v>
      </c>
      <c r="AN20" s="90">
        <v>503710.1716865249</v>
      </c>
      <c r="AO20" s="92">
        <v>535622.3849819136</v>
      </c>
      <c r="AP20" s="91">
        <f>'[2]con'!BK$43</f>
        <v>495725.0924983255</v>
      </c>
      <c r="AQ20" s="90">
        <v>497521.9285384427</v>
      </c>
      <c r="AR20" s="90"/>
      <c r="AS20" s="92"/>
      <c r="AT20" s="172">
        <v>28.040791392987984</v>
      </c>
      <c r="AU20" s="167">
        <v>29.422273471715187</v>
      </c>
      <c r="AV20" s="167">
        <v>27.54108532531308</v>
      </c>
      <c r="AW20" s="167">
        <v>29.813277486852453</v>
      </c>
      <c r="AX20" s="102">
        <v>29.616281187824335</v>
      </c>
      <c r="AY20" s="93">
        <v>31.261463486224812</v>
      </c>
      <c r="AZ20" s="93">
        <v>29.663051162762933</v>
      </c>
      <c r="BA20" s="94">
        <v>31.508819517059862</v>
      </c>
      <c r="BB20" s="93">
        <v>31.048285248012498</v>
      </c>
      <c r="BC20" s="93">
        <v>31.582616259585805</v>
      </c>
      <c r="BD20" s="93">
        <v>31.143615309914118</v>
      </c>
      <c r="BE20" s="93">
        <v>33.235831129075336</v>
      </c>
      <c r="BF20" s="102">
        <v>33.40043322656954</v>
      </c>
      <c r="BG20" s="93">
        <v>34.79665659615904</v>
      </c>
      <c r="BH20" s="93">
        <v>32.43261470965679</v>
      </c>
      <c r="BI20" s="94">
        <v>34.084629124500104</v>
      </c>
      <c r="BJ20" s="102">
        <v>35.20109087654944</v>
      </c>
      <c r="BK20" s="93">
        <v>36.05559934249825</v>
      </c>
      <c r="BL20" s="93">
        <v>32.61245091195023</v>
      </c>
      <c r="BM20" s="93">
        <v>30.64627395425929</v>
      </c>
      <c r="BN20" s="102">
        <v>32.59746758186212</v>
      </c>
      <c r="BO20" s="93">
        <v>34.831231336699666</v>
      </c>
      <c r="BP20" s="93">
        <v>32.239251937406806</v>
      </c>
      <c r="BQ20" s="94">
        <v>33.50231388667918</v>
      </c>
      <c r="BR20" s="102">
        <v>33.12284392865261</v>
      </c>
      <c r="BS20" s="93">
        <v>35.09287537279547</v>
      </c>
      <c r="BT20" s="93">
        <v>33.47306286430944</v>
      </c>
      <c r="BU20" s="93">
        <v>32.50217586633515</v>
      </c>
      <c r="BV20" s="103">
        <v>37.58337330903673</v>
      </c>
      <c r="BW20" s="104">
        <v>36.746310700186704</v>
      </c>
      <c r="BX20" s="104">
        <v>33.24377895436318</v>
      </c>
      <c r="BY20" s="105">
        <v>33.9162610771862</v>
      </c>
      <c r="BZ20" s="103">
        <v>34.672510039844184</v>
      </c>
      <c r="CA20" s="104">
        <v>34.88753276689714</v>
      </c>
      <c r="CB20" s="104">
        <v>32.96645657157303</v>
      </c>
      <c r="CC20" s="105">
        <v>33.403198691532296</v>
      </c>
      <c r="CD20" s="103">
        <v>32.33906923218286</v>
      </c>
      <c r="CE20" s="104">
        <v>34.20313110664698</v>
      </c>
      <c r="CF20" s="104">
        <v>31.627427039393396</v>
      </c>
      <c r="CG20" s="105">
        <v>31.202180195087674</v>
      </c>
      <c r="CH20" s="103">
        <f t="shared" si="1"/>
        <v>32.699014464055026</v>
      </c>
      <c r="CI20" s="261">
        <f t="shared" si="1"/>
        <v>32.2619035537882</v>
      </c>
      <c r="CJ20" s="104"/>
      <c r="CK20" s="105"/>
      <c r="CL20" s="238" t="s">
        <v>87</v>
      </c>
      <c r="CZ20" s="66"/>
      <c r="DA20" s="66"/>
      <c r="DB20" s="66"/>
      <c r="DC20" s="66"/>
      <c r="DD20" s="66"/>
      <c r="DL20" s="127"/>
      <c r="DM20" s="133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K20" s="124"/>
      <c r="EL20" s="124"/>
      <c r="EM20" s="124"/>
      <c r="EN20" s="124"/>
      <c r="EP20" s="126"/>
    </row>
    <row r="21" spans="1:146" ht="19.5" customHeight="1">
      <c r="A21" s="238" t="s">
        <v>166</v>
      </c>
      <c r="B21" s="91">
        <v>18428.499129340285</v>
      </c>
      <c r="C21" s="90">
        <v>19561.44439112862</v>
      </c>
      <c r="D21" s="90">
        <v>20464.0499454504</v>
      </c>
      <c r="E21" s="90">
        <v>21695.933438990032</v>
      </c>
      <c r="F21" s="91">
        <v>23838.75779077676</v>
      </c>
      <c r="G21" s="90">
        <v>24547.16299491345</v>
      </c>
      <c r="H21" s="90">
        <v>25664.361807479592</v>
      </c>
      <c r="I21" s="92">
        <v>27460.71740683019</v>
      </c>
      <c r="J21" s="90">
        <v>30894.355452108204</v>
      </c>
      <c r="K21" s="90">
        <v>32218.79119070686</v>
      </c>
      <c r="L21" s="90">
        <v>33664.92418670439</v>
      </c>
      <c r="M21" s="90">
        <v>36777.92917048053</v>
      </c>
      <c r="N21" s="91">
        <v>41465.35393847086</v>
      </c>
      <c r="O21" s="90">
        <v>42420.844897917596</v>
      </c>
      <c r="P21" s="90">
        <v>44060.80211908225</v>
      </c>
      <c r="Q21" s="92">
        <v>47463.999044529286</v>
      </c>
      <c r="R21" s="90">
        <v>21662.424824585505</v>
      </c>
      <c r="S21" s="90">
        <v>21526.146579518245</v>
      </c>
      <c r="T21" s="90">
        <v>21136.59367303479</v>
      </c>
      <c r="U21" s="90">
        <v>20964.83492286146</v>
      </c>
      <c r="V21" s="91">
        <v>33305.361417307555</v>
      </c>
      <c r="W21" s="90">
        <v>35094.8149207491</v>
      </c>
      <c r="X21" s="90">
        <v>35860.93289210215</v>
      </c>
      <c r="Y21" s="92">
        <v>38790.54011370492</v>
      </c>
      <c r="Z21" s="91">
        <v>48883.19223719045</v>
      </c>
      <c r="AA21" s="90">
        <v>50078.49159373044</v>
      </c>
      <c r="AB21" s="90">
        <v>51987.57256275617</v>
      </c>
      <c r="AC21" s="92">
        <v>56003.652352731035</v>
      </c>
      <c r="AD21" s="91">
        <v>28936.045351117213</v>
      </c>
      <c r="AE21" s="90">
        <v>28450.556880915818</v>
      </c>
      <c r="AF21" s="90">
        <v>28838.9912330074</v>
      </c>
      <c r="AG21" s="92">
        <v>30885.334196749234</v>
      </c>
      <c r="AH21" s="91">
        <v>25761.668270964587</v>
      </c>
      <c r="AI21" s="90">
        <v>25598.805626003486</v>
      </c>
      <c r="AJ21" s="90">
        <v>26603.955481772828</v>
      </c>
      <c r="AK21" s="90">
        <v>28642.570693861355</v>
      </c>
      <c r="AL21" s="91">
        <v>26065.714432082856</v>
      </c>
      <c r="AM21" s="90">
        <v>26554.777170562313</v>
      </c>
      <c r="AN21" s="90">
        <v>26820.99012324691</v>
      </c>
      <c r="AO21" s="92">
        <v>28907.427340383943</v>
      </c>
      <c r="AP21" s="91">
        <f>'[2]con'!BK$46</f>
        <v>26718.398383963297</v>
      </c>
      <c r="AQ21" s="90">
        <v>26397.079438563604</v>
      </c>
      <c r="AR21" s="90"/>
      <c r="AS21" s="92"/>
      <c r="AT21" s="172">
        <v>2.456992495180332</v>
      </c>
      <c r="AU21" s="167">
        <v>2.5803864090936046</v>
      </c>
      <c r="AV21" s="167">
        <v>2.406438808297155</v>
      </c>
      <c r="AW21" s="167">
        <v>2.4551330956550426</v>
      </c>
      <c r="AX21" s="102">
        <v>2.9099126188015187</v>
      </c>
      <c r="AY21" s="93">
        <v>2.9859377177165567</v>
      </c>
      <c r="AZ21" s="93">
        <v>2.7694471270436365</v>
      </c>
      <c r="BA21" s="94">
        <v>2.815817934609695</v>
      </c>
      <c r="BB21" s="93">
        <v>3.5111264121622416</v>
      </c>
      <c r="BC21" s="93">
        <v>3.555116160519719</v>
      </c>
      <c r="BD21" s="93">
        <v>3.318299137186104</v>
      </c>
      <c r="BE21" s="93">
        <v>3.43461680693559</v>
      </c>
      <c r="BF21" s="102">
        <v>4.25280257145618</v>
      </c>
      <c r="BG21" s="93">
        <v>4.288824190258443</v>
      </c>
      <c r="BH21" s="93">
        <v>3.9286388976566333</v>
      </c>
      <c r="BI21" s="94">
        <v>4.073098059144995</v>
      </c>
      <c r="BJ21" s="102">
        <v>2.0555848920564745</v>
      </c>
      <c r="BK21" s="93">
        <v>2.0389983809624828</v>
      </c>
      <c r="BL21" s="93">
        <v>1.8561381692091754</v>
      </c>
      <c r="BM21" s="93">
        <v>1.794849696116852</v>
      </c>
      <c r="BN21" s="102">
        <v>3.0100875251493324</v>
      </c>
      <c r="BO21" s="93">
        <v>3.1079777646599958</v>
      </c>
      <c r="BP21" s="93">
        <v>2.9102166020221922</v>
      </c>
      <c r="BQ21" s="94">
        <v>2.9320985194969142</v>
      </c>
      <c r="BR21" s="102">
        <v>4.005661755135432</v>
      </c>
      <c r="BS21" s="93">
        <v>4.043530805420166</v>
      </c>
      <c r="BT21" s="93">
        <v>3.811475072218387</v>
      </c>
      <c r="BU21" s="93">
        <v>3.8369907507763217</v>
      </c>
      <c r="BV21" s="103">
        <v>2.189017610762116</v>
      </c>
      <c r="BW21" s="104">
        <v>2.15342359956403</v>
      </c>
      <c r="BX21" s="104">
        <v>1.9913492491776925</v>
      </c>
      <c r="BY21" s="105">
        <v>2.003221390958978</v>
      </c>
      <c r="BZ21" s="103">
        <v>1.8744662739057096</v>
      </c>
      <c r="CA21" s="104">
        <v>1.8511432544637927</v>
      </c>
      <c r="CB21" s="104">
        <v>1.7442273741685124</v>
      </c>
      <c r="CC21" s="105">
        <v>1.7709252690844137</v>
      </c>
      <c r="CD21" s="103">
        <v>1.819926581166364</v>
      </c>
      <c r="CE21" s="104">
        <v>1.8258906836602342</v>
      </c>
      <c r="CF21" s="104">
        <v>1.684061501889213</v>
      </c>
      <c r="CG21" s="105">
        <v>1.6839750954051724</v>
      </c>
      <c r="CH21" s="103">
        <f t="shared" si="1"/>
        <v>1.7623987739062281</v>
      </c>
      <c r="CI21" s="261">
        <f t="shared" si="1"/>
        <v>1.711723608747069</v>
      </c>
      <c r="CJ21" s="104"/>
      <c r="CK21" s="105"/>
      <c r="CL21" s="238" t="s">
        <v>88</v>
      </c>
      <c r="CZ21" s="66"/>
      <c r="DA21" s="66"/>
      <c r="DB21" s="66"/>
      <c r="DC21" s="66"/>
      <c r="DD21" s="66"/>
      <c r="DL21" s="125"/>
      <c r="DM21" s="133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K21" s="124"/>
      <c r="EL21" s="124"/>
      <c r="EM21" s="124"/>
      <c r="EN21" s="124"/>
      <c r="EP21" s="126"/>
    </row>
    <row r="22" spans="1:146" ht="19.5" customHeight="1">
      <c r="A22" s="238" t="s">
        <v>170</v>
      </c>
      <c r="B22" s="91">
        <v>9393.643242666385</v>
      </c>
      <c r="C22" s="90">
        <v>10041.912671315138</v>
      </c>
      <c r="D22" s="90">
        <v>10300.280921863554</v>
      </c>
      <c r="E22" s="90">
        <v>11318.095242205802</v>
      </c>
      <c r="F22" s="91">
        <v>8443.35931928204</v>
      </c>
      <c r="G22" s="90">
        <v>10186.76762503998</v>
      </c>
      <c r="H22" s="90">
        <v>10292.030013312158</v>
      </c>
      <c r="I22" s="92">
        <v>11492.021239614984</v>
      </c>
      <c r="J22" s="90">
        <v>10920.305302599021</v>
      </c>
      <c r="K22" s="90">
        <v>11244.561977411977</v>
      </c>
      <c r="L22" s="90">
        <v>11412.186190662738</v>
      </c>
      <c r="M22" s="90">
        <v>12356.1028669191</v>
      </c>
      <c r="N22" s="91">
        <v>10078.957496364821</v>
      </c>
      <c r="O22" s="90">
        <v>11390.12869528823</v>
      </c>
      <c r="P22" s="90">
        <v>13146.310683291189</v>
      </c>
      <c r="Q22" s="92">
        <v>12647.612265502305</v>
      </c>
      <c r="R22" s="90">
        <v>16585.994672912537</v>
      </c>
      <c r="S22" s="90">
        <v>15740.557973214585</v>
      </c>
      <c r="T22" s="90">
        <v>14439.076580733506</v>
      </c>
      <c r="U22" s="90">
        <v>13221.788054612385</v>
      </c>
      <c r="V22" s="91">
        <v>22531.989988294055</v>
      </c>
      <c r="W22" s="90">
        <v>25116.951514315428</v>
      </c>
      <c r="X22" s="90">
        <v>22542.30919598277</v>
      </c>
      <c r="Y22" s="92">
        <v>24332.69172997362</v>
      </c>
      <c r="Z22" s="91">
        <v>31672.85663136071</v>
      </c>
      <c r="AA22" s="90">
        <v>32478.349252176926</v>
      </c>
      <c r="AB22" s="90">
        <v>29980.583143590848</v>
      </c>
      <c r="AC22" s="92">
        <v>31059.499865051108</v>
      </c>
      <c r="AD22" s="91">
        <v>34358.68448753612</v>
      </c>
      <c r="AE22" s="90">
        <v>35089.03727622236</v>
      </c>
      <c r="AF22" s="90">
        <v>30466.14489948309</v>
      </c>
      <c r="AG22" s="92">
        <v>33540.04729582188</v>
      </c>
      <c r="AH22" s="91">
        <v>45123.52869782459</v>
      </c>
      <c r="AI22" s="90">
        <v>45594.283068463476</v>
      </c>
      <c r="AJ22" s="90">
        <v>46983.582552544074</v>
      </c>
      <c r="AK22" s="90">
        <v>43504.59293538355</v>
      </c>
      <c r="AL22" s="91">
        <v>30420.28731956934</v>
      </c>
      <c r="AM22" s="90">
        <v>31422.753348674385</v>
      </c>
      <c r="AN22" s="90">
        <v>27677.175730836458</v>
      </c>
      <c r="AO22" s="92">
        <v>34421.03810845219</v>
      </c>
      <c r="AP22" s="91">
        <f>'[2]con'!BK$47</f>
        <v>14992.522264645775</v>
      </c>
      <c r="AQ22" s="90">
        <v>22941.294173850398</v>
      </c>
      <c r="AR22" s="90"/>
      <c r="AS22" s="92"/>
      <c r="AT22" s="172">
        <v>1.2524140347862927</v>
      </c>
      <c r="AU22" s="167">
        <v>1.3246473246176997</v>
      </c>
      <c r="AV22" s="167">
        <v>1.2112458586061037</v>
      </c>
      <c r="AW22" s="167">
        <v>1.280766752306596</v>
      </c>
      <c r="AX22" s="102">
        <v>1.0306509275311382</v>
      </c>
      <c r="AY22" s="93">
        <v>1.239127050222613</v>
      </c>
      <c r="AZ22" s="93">
        <v>1.1106153024817194</v>
      </c>
      <c r="BA22" s="94">
        <v>1.1783901721145416</v>
      </c>
      <c r="BB22" s="93">
        <v>1.2410866585732359</v>
      </c>
      <c r="BC22" s="93">
        <v>1.2407580336345276</v>
      </c>
      <c r="BD22" s="93">
        <v>1.1248814160359617</v>
      </c>
      <c r="BE22" s="93">
        <v>1.1539115858923408</v>
      </c>
      <c r="BF22" s="102">
        <v>1.0337260456462554</v>
      </c>
      <c r="BG22" s="93">
        <v>1.1515626243669423</v>
      </c>
      <c r="BH22" s="93">
        <v>1.1721781045082</v>
      </c>
      <c r="BI22" s="94">
        <v>1.0853481798511349</v>
      </c>
      <c r="BJ22" s="102">
        <v>1.5738736704431027</v>
      </c>
      <c r="BK22" s="93">
        <v>1.490976199770397</v>
      </c>
      <c r="BL22" s="93">
        <v>1.267986771389058</v>
      </c>
      <c r="BM22" s="93">
        <v>1.131948921098561</v>
      </c>
      <c r="BN22" s="102">
        <v>2.0364067253540856</v>
      </c>
      <c r="BO22" s="93">
        <v>2.224343596021714</v>
      </c>
      <c r="BP22" s="93">
        <v>1.8293724445889887</v>
      </c>
      <c r="BQ22" s="94">
        <v>1.8392589839609779</v>
      </c>
      <c r="BR22" s="102">
        <v>2.595385953284894</v>
      </c>
      <c r="BS22" s="93">
        <v>2.622427344173718</v>
      </c>
      <c r="BT22" s="93">
        <v>2.1980300227410567</v>
      </c>
      <c r="BU22" s="93">
        <v>2.127986456228473</v>
      </c>
      <c r="BV22" s="103">
        <v>2.599241344599697</v>
      </c>
      <c r="BW22" s="104">
        <v>2.6558904021764396</v>
      </c>
      <c r="BX22" s="104">
        <v>2.1037051636357726</v>
      </c>
      <c r="BY22" s="105">
        <v>2.1754059635151353</v>
      </c>
      <c r="BZ22" s="103">
        <v>3.2832707809928503</v>
      </c>
      <c r="CA22" s="104">
        <v>3.2970893555503644</v>
      </c>
      <c r="CB22" s="104">
        <v>3.080370920061114</v>
      </c>
      <c r="CC22" s="105">
        <v>2.689820818597608</v>
      </c>
      <c r="CD22" s="103">
        <v>2.1239659340186523</v>
      </c>
      <c r="CE22" s="104">
        <v>2.160609830230522</v>
      </c>
      <c r="CF22" s="104">
        <v>1.7378204874295513</v>
      </c>
      <c r="CG22" s="105">
        <v>2.005165324817728</v>
      </c>
      <c r="CH22" s="103">
        <f t="shared" si="1"/>
        <v>0.9889366300052185</v>
      </c>
      <c r="CI22" s="261">
        <f t="shared" si="1"/>
        <v>1.4876325596544155</v>
      </c>
      <c r="CJ22" s="104"/>
      <c r="CK22" s="105"/>
      <c r="CL22" s="238" t="s">
        <v>89</v>
      </c>
      <c r="CZ22" s="66"/>
      <c r="DA22" s="66"/>
      <c r="DB22" s="66"/>
      <c r="DC22" s="66"/>
      <c r="DD22" s="66"/>
      <c r="DL22" s="125"/>
      <c r="DM22" s="133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K22" s="124"/>
      <c r="EL22" s="124"/>
      <c r="EM22" s="124"/>
      <c r="EN22" s="124"/>
      <c r="EP22" s="126"/>
    </row>
    <row r="23" spans="1:146" ht="19.5" customHeight="1">
      <c r="A23" s="238" t="s">
        <v>165</v>
      </c>
      <c r="B23" s="91">
        <v>122481.62262636486</v>
      </c>
      <c r="C23" s="90">
        <v>125100.03537907098</v>
      </c>
      <c r="D23" s="90">
        <v>143685.34240645418</v>
      </c>
      <c r="E23" s="90">
        <v>177783.99958810996</v>
      </c>
      <c r="F23" s="91">
        <v>158197.80156237373</v>
      </c>
      <c r="G23" s="90">
        <v>159412.59277060142</v>
      </c>
      <c r="H23" s="90">
        <v>183690.54384774106</v>
      </c>
      <c r="I23" s="92">
        <v>216123.0618192838</v>
      </c>
      <c r="J23" s="90">
        <v>201056.8513683775</v>
      </c>
      <c r="K23" s="90">
        <v>214870.0945715628</v>
      </c>
      <c r="L23" s="90">
        <v>206375.5505622294</v>
      </c>
      <c r="M23" s="90">
        <v>241156.74929252645</v>
      </c>
      <c r="N23" s="91">
        <v>206558.92822244662</v>
      </c>
      <c r="O23" s="90">
        <v>215439.97419908192</v>
      </c>
      <c r="P23" s="90">
        <v>234140.44670834733</v>
      </c>
      <c r="Q23" s="92">
        <v>258488.6912482772</v>
      </c>
      <c r="R23" s="90">
        <v>265882.8363810479</v>
      </c>
      <c r="S23" s="90">
        <v>278278.7895627993</v>
      </c>
      <c r="T23" s="90">
        <v>256234.96279390843</v>
      </c>
      <c r="U23" s="90">
        <v>247743.20436649662</v>
      </c>
      <c r="V23" s="91">
        <v>238671.95929451374</v>
      </c>
      <c r="W23" s="90">
        <v>242961.47918605508</v>
      </c>
      <c r="X23" s="90">
        <v>247484.0488173221</v>
      </c>
      <c r="Y23" s="92">
        <v>269912.2216472835</v>
      </c>
      <c r="Z23" s="91">
        <v>258764.45193215026</v>
      </c>
      <c r="AA23" s="90">
        <v>269584.4728815475</v>
      </c>
      <c r="AB23" s="90">
        <v>313669.507543438</v>
      </c>
      <c r="AC23" s="92">
        <v>352984.9288375153</v>
      </c>
      <c r="AD23" s="91">
        <v>314378.4209337867</v>
      </c>
      <c r="AE23" s="90">
        <v>320402.4007297031</v>
      </c>
      <c r="AF23" s="90">
        <v>355996.3464073577</v>
      </c>
      <c r="AG23" s="92">
        <v>390350.36234734225</v>
      </c>
      <c r="AH23" s="91">
        <v>361797.91158655006</v>
      </c>
      <c r="AI23" s="90">
        <v>353119.01616066275</v>
      </c>
      <c r="AJ23" s="90">
        <v>349919.17122661654</v>
      </c>
      <c r="AK23" s="90">
        <v>384967.2260233765</v>
      </c>
      <c r="AL23" s="91">
        <v>351496.83882102004</v>
      </c>
      <c r="AM23" s="90">
        <v>405986.6267849419</v>
      </c>
      <c r="AN23" s="90">
        <v>389292.052702756</v>
      </c>
      <c r="AO23" s="92">
        <v>425445.5103538453</v>
      </c>
      <c r="AP23" s="91">
        <f>'[2]con'!BK$48</f>
        <v>392043.595674065</v>
      </c>
      <c r="AQ23" s="90">
        <v>399471.15831291187</v>
      </c>
      <c r="AR23" s="90"/>
      <c r="AS23" s="92"/>
      <c r="AT23" s="172">
        <v>16.32994773358199</v>
      </c>
      <c r="AU23" s="167">
        <v>16.502177682527417</v>
      </c>
      <c r="AV23" s="167">
        <v>16.89645915994397</v>
      </c>
      <c r="AW23" s="167">
        <v>20.1182116682881</v>
      </c>
      <c r="AX23" s="102">
        <v>19.310644584472296</v>
      </c>
      <c r="AY23" s="93">
        <v>19.391082934160746</v>
      </c>
      <c r="AZ23" s="93">
        <v>19.822088417408008</v>
      </c>
      <c r="BA23" s="94">
        <v>22.161227055274736</v>
      </c>
      <c r="BB23" s="93">
        <v>22.849999971030822</v>
      </c>
      <c r="BC23" s="93">
        <v>23.70939806841971</v>
      </c>
      <c r="BD23" s="93">
        <v>20.34211654744833</v>
      </c>
      <c r="BE23" s="93">
        <v>22.521143601822914</v>
      </c>
      <c r="BF23" s="102">
        <v>21.185260890457236</v>
      </c>
      <c r="BG23" s="93">
        <v>21.781371283791547</v>
      </c>
      <c r="BH23" s="93">
        <v>20.876906960682295</v>
      </c>
      <c r="BI23" s="94">
        <v>22.18207078688283</v>
      </c>
      <c r="BJ23" s="102">
        <v>25.230081394291155</v>
      </c>
      <c r="BK23" s="93">
        <v>26.359107018003307</v>
      </c>
      <c r="BL23" s="93">
        <v>22.501615070285766</v>
      </c>
      <c r="BM23" s="93">
        <v>21.20988868781087</v>
      </c>
      <c r="BN23" s="102">
        <v>21.57080592141622</v>
      </c>
      <c r="BO23" s="93">
        <v>21.51653675006882</v>
      </c>
      <c r="BP23" s="93">
        <v>20.084033780461468</v>
      </c>
      <c r="BQ23" s="94">
        <v>20.40211925810524</v>
      </c>
      <c r="BR23" s="102">
        <v>21.2040748825034</v>
      </c>
      <c r="BS23" s="93">
        <v>21.767291427283443</v>
      </c>
      <c r="BT23" s="93">
        <v>22.996717291880582</v>
      </c>
      <c r="BU23" s="93">
        <v>24.184135323576562</v>
      </c>
      <c r="BV23" s="103">
        <v>23.78279034045937</v>
      </c>
      <c r="BW23" s="104">
        <v>24.25126840139743</v>
      </c>
      <c r="BX23" s="104">
        <v>24.581756393646447</v>
      </c>
      <c r="BY23" s="105">
        <v>25.318106996721028</v>
      </c>
      <c r="BZ23" s="103">
        <v>26.32508019687791</v>
      </c>
      <c r="CA23" s="104">
        <v>25.53532748124367</v>
      </c>
      <c r="CB23" s="104">
        <v>22.941648568686894</v>
      </c>
      <c r="CC23" s="105">
        <v>23.801920421906818</v>
      </c>
      <c r="CD23" s="103">
        <v>24.54175740446822</v>
      </c>
      <c r="CE23" s="104">
        <v>27.915398979850398</v>
      </c>
      <c r="CF23" s="104">
        <v>24.443234792436254</v>
      </c>
      <c r="CG23" s="105">
        <v>24.783929591926917</v>
      </c>
      <c r="CH23" s="103">
        <f t="shared" si="1"/>
        <v>25.859976425400927</v>
      </c>
      <c r="CI23" s="261">
        <f t="shared" si="1"/>
        <v>25.903782813897436</v>
      </c>
      <c r="CJ23" s="104"/>
      <c r="CK23" s="105"/>
      <c r="CL23" s="238" t="s">
        <v>90</v>
      </c>
      <c r="CZ23" s="66"/>
      <c r="DA23" s="66"/>
      <c r="DB23" s="66"/>
      <c r="DC23" s="66"/>
      <c r="DD23" s="66"/>
      <c r="DL23" s="127"/>
      <c r="DM23" s="133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K23" s="124"/>
      <c r="EL23" s="124"/>
      <c r="EM23" s="124"/>
      <c r="EN23" s="124"/>
      <c r="EP23" s="126"/>
    </row>
    <row r="24" spans="1:146" ht="19.5" customHeight="1">
      <c r="A24" s="283" t="s">
        <v>175</v>
      </c>
      <c r="B24" s="91">
        <v>124081.61630296017</v>
      </c>
      <c r="C24" s="90">
        <v>152935.60538753212</v>
      </c>
      <c r="D24" s="90">
        <v>173390.37373764126</v>
      </c>
      <c r="E24" s="90">
        <v>175537.4045718664</v>
      </c>
      <c r="F24" s="91">
        <v>197042.5810459285</v>
      </c>
      <c r="G24" s="90">
        <v>196466.35422504586</v>
      </c>
      <c r="H24" s="90">
        <v>213000.9342169306</v>
      </c>
      <c r="I24" s="92">
        <v>223415.88138262433</v>
      </c>
      <c r="J24" s="90">
        <v>244123.4260824466</v>
      </c>
      <c r="K24" s="90">
        <v>258406.24773331312</v>
      </c>
      <c r="L24" s="90">
        <v>251026.98048760748</v>
      </c>
      <c r="M24" s="90">
        <v>254641.63467409363</v>
      </c>
      <c r="N24" s="91">
        <v>248727.33253268673</v>
      </c>
      <c r="O24" s="90">
        <v>261496.29594450974</v>
      </c>
      <c r="P24" s="90">
        <v>280983.02286269644</v>
      </c>
      <c r="Q24" s="92">
        <v>319756.36415964836</v>
      </c>
      <c r="R24" s="90">
        <v>333406.80987066583</v>
      </c>
      <c r="S24" s="90">
        <v>382968.0175744532</v>
      </c>
      <c r="T24" s="90">
        <v>350420.2919032089</v>
      </c>
      <c r="U24" s="90">
        <v>296507.20442263584</v>
      </c>
      <c r="V24" s="91">
        <v>304470.7829110858</v>
      </c>
      <c r="W24" s="90">
        <v>319921.3357905703</v>
      </c>
      <c r="X24" s="90">
        <v>350759.14080032276</v>
      </c>
      <c r="Y24" s="92">
        <v>359029.12510643207</v>
      </c>
      <c r="Z24" s="91">
        <v>377986.7053873032</v>
      </c>
      <c r="AA24" s="90">
        <v>377481.8561173617</v>
      </c>
      <c r="AB24" s="90">
        <v>384033.31582785136</v>
      </c>
      <c r="AC24" s="92">
        <v>402926.4874150408</v>
      </c>
      <c r="AD24" s="91">
        <v>440554.73373276356</v>
      </c>
      <c r="AE24" s="90">
        <v>442602.67962882586</v>
      </c>
      <c r="AF24" s="90">
        <v>485833.3777589165</v>
      </c>
      <c r="AG24" s="92">
        <v>498257.9193139584</v>
      </c>
      <c r="AH24" s="91">
        <v>484434.7958917737</v>
      </c>
      <c r="AI24" s="90">
        <v>491981.03718316887</v>
      </c>
      <c r="AJ24" s="90">
        <v>503433.99406857113</v>
      </c>
      <c r="AK24" s="90">
        <v>509728.4860871246</v>
      </c>
      <c r="AL24" s="91">
        <v>492475.80593692046</v>
      </c>
      <c r="AM24" s="90">
        <v>493917.06497591577</v>
      </c>
      <c r="AN24" s="90">
        <v>461543.45163463673</v>
      </c>
      <c r="AO24" s="92">
        <v>490924.9693930473</v>
      </c>
      <c r="AP24" s="91">
        <f>'[2]con'!BK$49</f>
        <v>490435.2909348174</v>
      </c>
      <c r="AQ24" s="90">
        <v>499153.94078041846</v>
      </c>
      <c r="AR24" s="90"/>
      <c r="AS24" s="92"/>
      <c r="AT24" s="172">
        <v>16.54326800606537</v>
      </c>
      <c r="AU24" s="167">
        <v>20.17401934733725</v>
      </c>
      <c r="AV24" s="167">
        <v>20.389577110085792</v>
      </c>
      <c r="AW24" s="167">
        <v>19.863984773998276</v>
      </c>
      <c r="AX24" s="102">
        <v>24.052289052100207</v>
      </c>
      <c r="AY24" s="93">
        <v>23.898333891553417</v>
      </c>
      <c r="AZ24" s="93">
        <v>22.98497931683502</v>
      </c>
      <c r="BA24" s="94">
        <v>22.909031703496314</v>
      </c>
      <c r="BB24" s="93">
        <v>27.744492370923496</v>
      </c>
      <c r="BC24" s="93">
        <v>28.513305227942304</v>
      </c>
      <c r="BD24" s="93">
        <v>24.743338441600844</v>
      </c>
      <c r="BE24" s="93">
        <v>23.780469915613992</v>
      </c>
      <c r="BF24" s="102">
        <v>25.510170272658605</v>
      </c>
      <c r="BG24" s="93">
        <v>26.437748762633635</v>
      </c>
      <c r="BH24" s="93">
        <v>25.053580055490045</v>
      </c>
      <c r="BI24" s="94">
        <v>27.43972384282354</v>
      </c>
      <c r="BJ24" s="102">
        <v>31.63754781971873</v>
      </c>
      <c r="BK24" s="93">
        <v>36.27547387128299</v>
      </c>
      <c r="BL24" s="93">
        <v>30.77262538744629</v>
      </c>
      <c r="BM24" s="93">
        <v>25.38469144701417</v>
      </c>
      <c r="BN24" s="102">
        <v>27.51760276460617</v>
      </c>
      <c r="BO24" s="93">
        <v>28.332059887557687</v>
      </c>
      <c r="BP24" s="93">
        <v>28.46510094813936</v>
      </c>
      <c r="BQ24" s="94">
        <v>27.138285857713896</v>
      </c>
      <c r="BR24" s="102">
        <v>30.97356822305978</v>
      </c>
      <c r="BS24" s="93">
        <v>30.479342830062926</v>
      </c>
      <c r="BT24" s="93">
        <v>28.155448273956207</v>
      </c>
      <c r="BU24" s="93">
        <v>27.60579248861991</v>
      </c>
      <c r="BV24" s="103">
        <v>33.32805360731162</v>
      </c>
      <c r="BW24" s="104">
        <v>33.500611588461496</v>
      </c>
      <c r="BX24" s="104">
        <v>33.5470795149859</v>
      </c>
      <c r="BY24" s="105">
        <v>32.31698630249851</v>
      </c>
      <c r="BZ24" s="103">
        <v>35.248365022578014</v>
      </c>
      <c r="CA24" s="104">
        <v>35.57694806591284</v>
      </c>
      <c r="CB24" s="104">
        <v>33.006496125848855</v>
      </c>
      <c r="CC24" s="105">
        <v>31.515713656850497</v>
      </c>
      <c r="CD24" s="103">
        <v>34.38500840409577</v>
      </c>
      <c r="CE24" s="104">
        <v>33.961443609478955</v>
      </c>
      <c r="CF24" s="104">
        <v>28.979823443328677</v>
      </c>
      <c r="CG24" s="105">
        <v>28.598374128420723</v>
      </c>
      <c r="CH24" s="103">
        <f t="shared" si="1"/>
        <v>32.35008861693803</v>
      </c>
      <c r="CI24" s="261">
        <f t="shared" si="1"/>
        <v>32.36773169628616</v>
      </c>
      <c r="CJ24" s="104"/>
      <c r="CK24" s="105"/>
      <c r="CL24" s="238" t="s">
        <v>91</v>
      </c>
      <c r="CZ24" s="66"/>
      <c r="DA24" s="66"/>
      <c r="DB24" s="66"/>
      <c r="DC24" s="66"/>
      <c r="DD24" s="66"/>
      <c r="DL24" s="127"/>
      <c r="DM24" s="133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K24" s="124"/>
      <c r="EL24" s="124"/>
      <c r="EM24" s="124"/>
      <c r="EN24" s="124"/>
      <c r="EP24" s="126"/>
    </row>
    <row r="25" spans="1:144" ht="19.5" customHeight="1" thickBot="1">
      <c r="A25" s="238" t="s">
        <v>164</v>
      </c>
      <c r="B25" s="134">
        <v>-12928.157898289064</v>
      </c>
      <c r="C25" s="135">
        <v>5740.226611710939</v>
      </c>
      <c r="D25" s="135">
        <v>8699.212742584641</v>
      </c>
      <c r="E25" s="135">
        <v>-26665.887398408697</v>
      </c>
      <c r="F25" s="136">
        <v>10504.600140594033</v>
      </c>
      <c r="G25" s="137">
        <v>-14719.87550465975</v>
      </c>
      <c r="H25" s="137">
        <v>-19754.517120034026</v>
      </c>
      <c r="I25" s="138">
        <v>-13317.464912263036</v>
      </c>
      <c r="J25" s="137">
        <v>-31365.80153916171</v>
      </c>
      <c r="K25" s="137">
        <v>-3021.9686306953663</v>
      </c>
      <c r="L25" s="137">
        <v>-4899.428586798895</v>
      </c>
      <c r="M25" s="137">
        <v>-15709.908316129178</v>
      </c>
      <c r="N25" s="136">
        <v>-46512.46979247723</v>
      </c>
      <c r="O25" s="137">
        <v>-41007.13215956249</v>
      </c>
      <c r="P25" s="137">
        <v>-21086.03936029726</v>
      </c>
      <c r="Q25" s="138">
        <v>-7865.642105296196</v>
      </c>
      <c r="R25" s="137">
        <v>-30820.115646484366</v>
      </c>
      <c r="S25" s="137">
        <v>17098.95762388961</v>
      </c>
      <c r="T25" s="137">
        <v>-35188.05128388113</v>
      </c>
      <c r="U25" s="137">
        <v>20130.94524808845</v>
      </c>
      <c r="V25" s="136">
        <v>-44707.53090300056</v>
      </c>
      <c r="W25" s="137">
        <v>-53427.712814736005</v>
      </c>
      <c r="X25" s="137">
        <v>-42342.03748050064</v>
      </c>
      <c r="Y25" s="138">
        <v>37418.856762510084</v>
      </c>
      <c r="Z25" s="136">
        <v>-12674.54632252123</v>
      </c>
      <c r="AA25" s="137">
        <v>-44452.52010523365</v>
      </c>
      <c r="AB25" s="137">
        <v>-81092.9254208068</v>
      </c>
      <c r="AC25" s="138">
        <v>-9825.59157906688</v>
      </c>
      <c r="AD25" s="136">
        <v>-48052.17648249108</v>
      </c>
      <c r="AE25" s="137">
        <v>-50675.15106314083</v>
      </c>
      <c r="AF25" s="137">
        <v>-48927.82531990827</v>
      </c>
      <c r="AG25" s="138">
        <v>27534.50963506871</v>
      </c>
      <c r="AH25" s="136">
        <v>-40753.3523962255</v>
      </c>
      <c r="AI25" s="137">
        <v>-28631.81040152366</v>
      </c>
      <c r="AJ25" s="137">
        <v>-38010.990701470524</v>
      </c>
      <c r="AK25" s="137">
        <v>47542.79327338404</v>
      </c>
      <c r="AL25" s="134">
        <v>-3650.069943962386</v>
      </c>
      <c r="AM25" s="135">
        <v>-33659.060813778255</v>
      </c>
      <c r="AN25" s="135">
        <v>-66655.97007989336</v>
      </c>
      <c r="AO25" s="195">
        <v>27263.25420453609</v>
      </c>
      <c r="AP25" s="134">
        <f>'[2]con'!BK$50</f>
        <v>-45391.40675894101</v>
      </c>
      <c r="AQ25" s="135">
        <v>8737.569650448859</v>
      </c>
      <c r="AR25" s="135"/>
      <c r="AS25" s="195"/>
      <c r="AT25" s="173">
        <v>-1.723655665589718</v>
      </c>
      <c r="AU25" s="174">
        <v>0.7572039384113057</v>
      </c>
      <c r="AV25" s="174">
        <v>1.0229706827920892</v>
      </c>
      <c r="AW25" s="174">
        <v>-3.017537957559827</v>
      </c>
      <c r="AX25" s="139">
        <v>1.2822592843493452</v>
      </c>
      <c r="AY25" s="131">
        <v>-1.790538135855587</v>
      </c>
      <c r="AZ25" s="131">
        <v>-2.1317144410062134</v>
      </c>
      <c r="BA25" s="132">
        <v>-1.365570898528619</v>
      </c>
      <c r="BB25" s="131">
        <v>-3.564705999240215</v>
      </c>
      <c r="BC25" s="131">
        <v>-0.3334529049205163</v>
      </c>
      <c r="BD25" s="131">
        <v>-0.4829290439543167</v>
      </c>
      <c r="BE25" s="131">
        <v>-1.4671167288370053</v>
      </c>
      <c r="BF25" s="139">
        <v>-4.770448877193879</v>
      </c>
      <c r="BG25" s="131">
        <v>-4.145895273945617</v>
      </c>
      <c r="BH25" s="131">
        <v>-1.8801163493232405</v>
      </c>
      <c r="BI25" s="132">
        <v>-0.6749859311886983</v>
      </c>
      <c r="BJ25" s="139">
        <v>-2.924573985015957</v>
      </c>
      <c r="BK25" s="131">
        <v>1.619646451001603</v>
      </c>
      <c r="BL25" s="131">
        <v>-3.0900856636813008</v>
      </c>
      <c r="BM25" s="131">
        <v>1.7234584051828503</v>
      </c>
      <c r="BN25" s="139">
        <v>-4.040598129687834</v>
      </c>
      <c r="BO25" s="131">
        <v>-4.731529253532677</v>
      </c>
      <c r="BP25" s="131">
        <v>-3.4361766552463915</v>
      </c>
      <c r="BQ25" s="132">
        <v>2.8284157475770675</v>
      </c>
      <c r="BR25" s="139">
        <v>-1.038597177153865</v>
      </c>
      <c r="BS25" s="131">
        <v>-3.5892681409472527</v>
      </c>
      <c r="BT25" s="131">
        <v>-5.945337482367796</v>
      </c>
      <c r="BU25" s="131">
        <v>-0.6731829519320064</v>
      </c>
      <c r="BV25" s="109">
        <v>-3.6351567492812533</v>
      </c>
      <c r="BW25" s="110">
        <v>-3.835603874736072</v>
      </c>
      <c r="BX25" s="110">
        <v>-3.378495018341047</v>
      </c>
      <c r="BY25" s="111">
        <v>1.7858870601549528</v>
      </c>
      <c r="BZ25" s="109">
        <v>-2.9652887309870963</v>
      </c>
      <c r="CA25" s="110">
        <v>-2.070470922050649</v>
      </c>
      <c r="CB25" s="110">
        <v>-2.4921034973988614</v>
      </c>
      <c r="CC25" s="111">
        <v>2.93949641848093</v>
      </c>
      <c r="CD25" s="109">
        <v>-0.25485046003409123</v>
      </c>
      <c r="CE25" s="110">
        <v>-2.3143770013917075</v>
      </c>
      <c r="CF25" s="110">
        <v>-4.185257612295729</v>
      </c>
      <c r="CG25" s="111">
        <v>1.5881953298556435</v>
      </c>
      <c r="CH25" s="109">
        <f t="shared" si="1"/>
        <v>-2.994107598375063</v>
      </c>
      <c r="CI25" s="262">
        <f t="shared" si="1"/>
        <v>0.5665893565443252</v>
      </c>
      <c r="CJ25" s="110"/>
      <c r="CK25" s="111"/>
      <c r="CL25" s="239" t="s">
        <v>92</v>
      </c>
      <c r="CZ25" s="66"/>
      <c r="DA25" s="66"/>
      <c r="DB25" s="66"/>
      <c r="DC25" s="66"/>
      <c r="DD25" s="66"/>
      <c r="DL25" s="125"/>
      <c r="DM25" s="133"/>
      <c r="EK25" s="124"/>
      <c r="EL25" s="124"/>
      <c r="EM25" s="124"/>
      <c r="EN25" s="124"/>
    </row>
    <row r="26" spans="1:144" ht="19.5" customHeight="1" thickBot="1">
      <c r="A26" s="241" t="s">
        <v>114</v>
      </c>
      <c r="B26" s="140">
        <v>750042.955584515</v>
      </c>
      <c r="C26" s="141">
        <v>758081.9803650974</v>
      </c>
      <c r="D26" s="141">
        <v>850387.2973994786</v>
      </c>
      <c r="E26" s="141">
        <v>883696.8340896175</v>
      </c>
      <c r="F26" s="140">
        <v>819225.8982881426</v>
      </c>
      <c r="G26" s="141">
        <v>822092.2643251066</v>
      </c>
      <c r="H26" s="141">
        <v>926696.2187819814</v>
      </c>
      <c r="I26" s="142">
        <v>975230.5740121142</v>
      </c>
      <c r="J26" s="141">
        <v>879898.6941937722</v>
      </c>
      <c r="K26" s="141">
        <v>906265.4983964526</v>
      </c>
      <c r="L26" s="141">
        <v>1014523.4891406454</v>
      </c>
      <c r="M26" s="141">
        <v>1070801.5256960872</v>
      </c>
      <c r="N26" s="140">
        <v>975012.4357236014</v>
      </c>
      <c r="O26" s="141">
        <v>989101.9779796877</v>
      </c>
      <c r="P26" s="141">
        <v>1121528.4292319096</v>
      </c>
      <c r="Q26" s="142">
        <v>1165304.5999705861</v>
      </c>
      <c r="R26" s="141">
        <v>1053832.6540682884</v>
      </c>
      <c r="S26" s="141">
        <v>1055721.612165141</v>
      </c>
      <c r="T26" s="141">
        <v>1138740.3170551807</v>
      </c>
      <c r="U26" s="141">
        <v>1168055.1841315054</v>
      </c>
      <c r="V26" s="140">
        <v>1106459.2388067022</v>
      </c>
      <c r="W26" s="141">
        <v>1129185.8776977456</v>
      </c>
      <c r="X26" s="141">
        <v>1232242.7432784159</v>
      </c>
      <c r="Y26" s="142">
        <v>1322961.6895806268</v>
      </c>
      <c r="Z26" s="140">
        <v>1220352.471711324</v>
      </c>
      <c r="AA26" s="141">
        <v>1238484.2357724232</v>
      </c>
      <c r="AB26" s="141">
        <v>1363975.1428965249</v>
      </c>
      <c r="AC26" s="142">
        <v>1459572.2531100723</v>
      </c>
      <c r="AD26" s="136">
        <v>1321873.575107648</v>
      </c>
      <c r="AE26" s="137">
        <v>1321177.9088274017</v>
      </c>
      <c r="AF26" s="137">
        <v>1448213.629272523</v>
      </c>
      <c r="AG26" s="138">
        <v>1541783.3663389483</v>
      </c>
      <c r="AH26" s="136">
        <v>1374346.854333452</v>
      </c>
      <c r="AI26" s="137">
        <v>1382864.6467136065</v>
      </c>
      <c r="AJ26" s="137">
        <v>1525257.307376864</v>
      </c>
      <c r="AK26" s="137">
        <v>1617378.8467465853</v>
      </c>
      <c r="AL26" s="140">
        <v>1432239.8882364652</v>
      </c>
      <c r="AM26" s="141">
        <v>1454346.495559626</v>
      </c>
      <c r="AN26" s="141">
        <v>1592637.2102894462</v>
      </c>
      <c r="AO26" s="142">
        <v>1716618.4594570077</v>
      </c>
      <c r="AP26" s="140">
        <f>'[2]con'!BK$51</f>
        <v>1516024.5671723841</v>
      </c>
      <c r="AQ26" s="141">
        <v>1542134.4487902157</v>
      </c>
      <c r="AR26" s="141"/>
      <c r="AS26" s="142"/>
      <c r="AT26" s="173">
        <v>100</v>
      </c>
      <c r="AU26" s="174">
        <v>100</v>
      </c>
      <c r="AV26" s="174">
        <v>100</v>
      </c>
      <c r="AW26" s="174">
        <v>100</v>
      </c>
      <c r="AX26" s="139">
        <v>100</v>
      </c>
      <c r="AY26" s="131">
        <v>100</v>
      </c>
      <c r="AZ26" s="131">
        <v>100.00000000000003</v>
      </c>
      <c r="BA26" s="132">
        <v>100</v>
      </c>
      <c r="BB26" s="131">
        <v>100</v>
      </c>
      <c r="BC26" s="131">
        <v>100</v>
      </c>
      <c r="BD26" s="131">
        <v>100</v>
      </c>
      <c r="BE26" s="131">
        <v>100</v>
      </c>
      <c r="BF26" s="139">
        <v>100</v>
      </c>
      <c r="BG26" s="131">
        <v>99.99999999999999</v>
      </c>
      <c r="BH26" s="131">
        <v>100</v>
      </c>
      <c r="BI26" s="132">
        <v>100</v>
      </c>
      <c r="BJ26" s="139">
        <v>100</v>
      </c>
      <c r="BK26" s="131">
        <v>100</v>
      </c>
      <c r="BL26" s="131">
        <v>100</v>
      </c>
      <c r="BM26" s="131">
        <v>100</v>
      </c>
      <c r="BN26" s="139">
        <v>100.00009037846753</v>
      </c>
      <c r="BO26" s="131">
        <v>100.00008855945734</v>
      </c>
      <c r="BP26" s="131">
        <v>100.00000000000003</v>
      </c>
      <c r="BQ26" s="132">
        <v>99.99977323606393</v>
      </c>
      <c r="BR26" s="139">
        <v>100</v>
      </c>
      <c r="BS26" s="131">
        <v>100</v>
      </c>
      <c r="BT26" s="131">
        <v>100</v>
      </c>
      <c r="BU26" s="132">
        <v>100</v>
      </c>
      <c r="BV26" s="118">
        <v>99.99999999999997</v>
      </c>
      <c r="BW26" s="119">
        <v>99.99999999999997</v>
      </c>
      <c r="BX26" s="119">
        <v>100</v>
      </c>
      <c r="BY26" s="120">
        <v>100</v>
      </c>
      <c r="BZ26" s="118">
        <v>100</v>
      </c>
      <c r="CA26" s="119">
        <v>100</v>
      </c>
      <c r="CB26" s="119">
        <v>100</v>
      </c>
      <c r="CC26" s="120">
        <v>100</v>
      </c>
      <c r="CD26" s="118">
        <v>100</v>
      </c>
      <c r="CE26" s="119">
        <v>100</v>
      </c>
      <c r="CF26" s="119">
        <v>100.00000000000003</v>
      </c>
      <c r="CG26" s="120">
        <v>100</v>
      </c>
      <c r="CH26" s="118">
        <f t="shared" si="1"/>
        <v>100</v>
      </c>
      <c r="CI26" s="263">
        <f t="shared" si="1"/>
        <v>100</v>
      </c>
      <c r="CJ26" s="119"/>
      <c r="CK26" s="120"/>
      <c r="CL26" s="240" t="s">
        <v>93</v>
      </c>
      <c r="CZ26" s="66"/>
      <c r="DA26" s="66"/>
      <c r="DB26" s="66"/>
      <c r="DC26" s="66"/>
      <c r="DD26" s="66"/>
      <c r="DL26" s="127"/>
      <c r="DM26" s="133"/>
      <c r="EK26" s="124"/>
      <c r="EL26" s="124"/>
      <c r="EM26" s="124"/>
      <c r="EN26" s="124"/>
    </row>
    <row r="27" spans="54:105" ht="15">
      <c r="BB27" s="133"/>
      <c r="BC27" s="133"/>
      <c r="BD27" s="133"/>
      <c r="BE27" s="133"/>
      <c r="BF27" s="133"/>
      <c r="BG27" s="133"/>
      <c r="BH27" s="133"/>
      <c r="BI27" s="133"/>
      <c r="BJ27" s="133"/>
      <c r="CZ27" s="133"/>
      <c r="DA27" s="133"/>
    </row>
    <row r="28" spans="104:105" ht="15">
      <c r="CZ28" s="133"/>
      <c r="DA28" s="133"/>
    </row>
    <row r="29" spans="2:105" ht="15">
      <c r="B29" s="101"/>
      <c r="C29" s="101"/>
      <c r="D29" s="101"/>
      <c r="E29" s="101"/>
      <c r="F29" s="101"/>
      <c r="G29" s="101"/>
      <c r="AC29" s="101"/>
      <c r="AD29" s="101"/>
      <c r="AE29" s="101"/>
      <c r="AF29" s="101"/>
      <c r="CZ29" s="133"/>
      <c r="DA29" s="133"/>
    </row>
    <row r="30" spans="2:105" ht="15">
      <c r="B30" s="101"/>
      <c r="C30" s="101"/>
      <c r="D30" s="101"/>
      <c r="E30" s="101"/>
      <c r="F30" s="101"/>
      <c r="G30" s="101"/>
      <c r="AC30" s="101"/>
      <c r="AD30" s="101"/>
      <c r="AE30" s="101"/>
      <c r="AF30" s="101"/>
      <c r="CZ30" s="133"/>
      <c r="DA30" s="133"/>
    </row>
    <row r="31" spans="2:32" ht="15">
      <c r="B31" s="101"/>
      <c r="AC31" s="101"/>
      <c r="AD31" s="101"/>
      <c r="AE31" s="101"/>
      <c r="AF31" s="101"/>
    </row>
    <row r="32" spans="29:32" ht="15">
      <c r="AC32" s="101"/>
      <c r="AD32" s="101"/>
      <c r="AE32" s="101"/>
      <c r="AF32" s="101"/>
    </row>
    <row r="33" spans="29:32" ht="15">
      <c r="AC33" s="101"/>
      <c r="AD33" s="101"/>
      <c r="AE33" s="101"/>
      <c r="AF33" s="101"/>
    </row>
    <row r="34" spans="29:32" ht="15">
      <c r="AC34" s="101"/>
      <c r="AD34" s="101"/>
      <c r="AE34" s="101"/>
      <c r="AF34" s="101"/>
    </row>
    <row r="35" spans="29:32" ht="15">
      <c r="AC35" s="101"/>
      <c r="AD35" s="101"/>
      <c r="AE35" s="101"/>
      <c r="AF35" s="101"/>
    </row>
    <row r="36" spans="29:32" ht="15">
      <c r="AC36" s="101"/>
      <c r="AD36" s="101"/>
      <c r="AE36" s="101"/>
      <c r="AF36" s="101"/>
    </row>
    <row r="37" spans="29:32" ht="15">
      <c r="AC37" s="101"/>
      <c r="AD37" s="101"/>
      <c r="AE37" s="101"/>
      <c r="AF37" s="101"/>
    </row>
  </sheetData>
  <sheetProtection/>
  <mergeCells count="25">
    <mergeCell ref="AP1:BE1"/>
    <mergeCell ref="AT5:AW5"/>
    <mergeCell ref="V5:Y5"/>
    <mergeCell ref="AD5:AG5"/>
    <mergeCell ref="AH5:AK5"/>
    <mergeCell ref="AL5:AO5"/>
    <mergeCell ref="Z5:AC5"/>
    <mergeCell ref="AP5:AS5"/>
    <mergeCell ref="N5:Q5"/>
    <mergeCell ref="J5:M5"/>
    <mergeCell ref="R5:U5"/>
    <mergeCell ref="B4:I4"/>
    <mergeCell ref="J4:U4"/>
    <mergeCell ref="F5:I5"/>
    <mergeCell ref="B5:E5"/>
    <mergeCell ref="CH5:CK5"/>
    <mergeCell ref="CD5:CG5"/>
    <mergeCell ref="AX5:BA5"/>
    <mergeCell ref="BN5:BQ5"/>
    <mergeCell ref="BR5:BU5"/>
    <mergeCell ref="BZ5:CC5"/>
    <mergeCell ref="BV5:BY5"/>
    <mergeCell ref="BB5:BE5"/>
    <mergeCell ref="BJ5:BM5"/>
    <mergeCell ref="BF5:BI5"/>
  </mergeCells>
  <printOptions/>
  <pageMargins left="0.2" right="0.19" top="0.75" bottom="0.75" header="0.3" footer="0.3"/>
  <pageSetup horizontalDpi="600" verticalDpi="600" orientation="landscape" pageOrder="overThenDown" scale="60" r:id="rId3"/>
  <colBreaks count="3" manualBreakCount="3">
    <brk id="17" max="32" man="1"/>
    <brk id="37" max="32" man="1"/>
    <brk id="53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Vishal kumar JD</cp:lastModifiedBy>
  <cp:lastPrinted>2014-12-01T08:03:50Z</cp:lastPrinted>
  <dcterms:created xsi:type="dcterms:W3CDTF">2011-02-28T05:04:13Z</dcterms:created>
  <dcterms:modified xsi:type="dcterms:W3CDTF">2024-01-10T05:56:02Z</dcterms:modified>
  <cp:category/>
  <cp:version/>
  <cp:contentType/>
  <cp:contentStatus/>
</cp:coreProperties>
</file>